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020" windowHeight="11070" activeTab="2"/>
  </bookViews>
  <sheets>
    <sheet name="ДОВЕДЕНИЕ ПО ФЗ" sheetId="1" r:id="rId1"/>
    <sheet name="ФАКТ 2016 " sheetId="2" r:id="rId2"/>
    <sheet name="ФАКТ 2017 " sheetId="3" r:id="rId3"/>
  </sheets>
  <definedNames>
    <definedName name="_xlnm._FilterDatabase" localSheetId="0" hidden="1">'ДОВЕДЕНИЕ ПО ФЗ'!$A$8:$G$96</definedName>
    <definedName name="_xlnm._FilterDatabase" localSheetId="1" hidden="1">'ФАКТ 2016 '!$A$6:$M$6</definedName>
    <definedName name="_xlnm._FilterDatabase" localSheetId="2" hidden="1">'ФАКТ 2017 '!$A$6:$M$68</definedName>
    <definedName name="_xlnm.Print_Area" localSheetId="0">'ДОВЕДЕНИЕ ПО ФЗ'!$A$1:$O$94</definedName>
  </definedNames>
  <calcPr calcId="145621" refMode="R1C1"/>
</workbook>
</file>

<file path=xl/calcChain.xml><?xml version="1.0" encoding="utf-8"?>
<calcChain xmlns="http://schemas.openxmlformats.org/spreadsheetml/2006/main">
  <c r="M9" i="1" l="1"/>
  <c r="M52" i="2" l="1"/>
  <c r="L52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3" i="2"/>
  <c r="M54" i="2"/>
  <c r="M55" i="2"/>
  <c r="M56" i="2"/>
  <c r="M57" i="2"/>
  <c r="M58" i="2"/>
  <c r="M59" i="2"/>
  <c r="M61" i="2"/>
  <c r="M62" i="2"/>
  <c r="M63" i="2"/>
  <c r="M64" i="2"/>
  <c r="M65" i="2"/>
  <c r="M66" i="2"/>
  <c r="M67" i="2"/>
  <c r="M6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B7" i="2"/>
  <c r="C7" i="2"/>
  <c r="D7" i="2"/>
  <c r="E7" i="2"/>
  <c r="G7" i="2"/>
  <c r="K7" i="2" s="1"/>
  <c r="H7" i="2"/>
  <c r="L7" i="2" s="1"/>
  <c r="F7" i="2"/>
  <c r="J7" i="2" s="1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J26" i="3"/>
  <c r="J8" i="3"/>
  <c r="J9" i="3"/>
  <c r="J10" i="3"/>
  <c r="J11" i="3"/>
  <c r="J12" i="3"/>
  <c r="J13" i="3"/>
  <c r="J15" i="3"/>
  <c r="J16" i="3"/>
  <c r="J17" i="3"/>
  <c r="J18" i="3"/>
  <c r="J19" i="3"/>
  <c r="J20" i="3"/>
  <c r="J21" i="3"/>
  <c r="J22" i="3"/>
  <c r="J23" i="3"/>
  <c r="J24" i="3"/>
  <c r="J25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C7" i="3"/>
  <c r="D7" i="3"/>
  <c r="F7" i="3"/>
  <c r="G7" i="3"/>
  <c r="H7" i="3"/>
  <c r="B7" i="3"/>
  <c r="E57" i="2"/>
  <c r="I57" i="2"/>
  <c r="K7" i="3" l="1"/>
  <c r="L7" i="3"/>
  <c r="J7" i="3"/>
  <c r="I24" i="2"/>
  <c r="I43" i="3"/>
  <c r="K9" i="1"/>
  <c r="K11" i="1"/>
  <c r="F9" i="1"/>
  <c r="L94" i="1"/>
  <c r="M94" i="1"/>
  <c r="N94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1" i="1"/>
  <c r="O94" i="1" l="1"/>
  <c r="I34" i="3"/>
  <c r="I60" i="3"/>
  <c r="I28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9" i="3"/>
  <c r="I30" i="3"/>
  <c r="I31" i="3"/>
  <c r="I32" i="3"/>
  <c r="I33" i="3"/>
  <c r="I35" i="3"/>
  <c r="I36" i="3"/>
  <c r="I37" i="3"/>
  <c r="I38" i="3"/>
  <c r="I39" i="3"/>
  <c r="I40" i="3"/>
  <c r="I41" i="3"/>
  <c r="I42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1" i="3"/>
  <c r="I62" i="3"/>
  <c r="I63" i="3"/>
  <c r="I64" i="3"/>
  <c r="I65" i="3"/>
  <c r="I66" i="3"/>
  <c r="I67" i="3"/>
  <c r="I68" i="3"/>
  <c r="E8" i="3"/>
  <c r="M8" i="3" s="1"/>
  <c r="E9" i="3"/>
  <c r="E10" i="3"/>
  <c r="E11" i="3"/>
  <c r="E12" i="3"/>
  <c r="M12" i="3" s="1"/>
  <c r="E13" i="3"/>
  <c r="E14" i="3"/>
  <c r="E15" i="3"/>
  <c r="E16" i="3"/>
  <c r="M16" i="3" s="1"/>
  <c r="E17" i="3"/>
  <c r="E18" i="3"/>
  <c r="E19" i="3"/>
  <c r="E20" i="3"/>
  <c r="M20" i="3" s="1"/>
  <c r="E21" i="3"/>
  <c r="E22" i="3"/>
  <c r="E23" i="3"/>
  <c r="E24" i="3"/>
  <c r="E25" i="3"/>
  <c r="E26" i="3"/>
  <c r="E27" i="3"/>
  <c r="E28" i="3"/>
  <c r="M28" i="3" s="1"/>
  <c r="E29" i="3"/>
  <c r="E30" i="3"/>
  <c r="E31" i="3"/>
  <c r="M31" i="3" s="1"/>
  <c r="E32" i="3"/>
  <c r="M32" i="3" s="1"/>
  <c r="E33" i="3"/>
  <c r="E34" i="3"/>
  <c r="E35" i="3"/>
  <c r="E36" i="3"/>
  <c r="M36" i="3" s="1"/>
  <c r="E37" i="3"/>
  <c r="E38" i="3"/>
  <c r="E39" i="3"/>
  <c r="E40" i="3"/>
  <c r="M40" i="3" s="1"/>
  <c r="E41" i="3"/>
  <c r="E42" i="3"/>
  <c r="E43" i="3"/>
  <c r="M43" i="3" s="1"/>
  <c r="E44" i="3"/>
  <c r="E45" i="3"/>
  <c r="M45" i="3" s="1"/>
  <c r="E46" i="3"/>
  <c r="M46" i="3" s="1"/>
  <c r="E47" i="3"/>
  <c r="M47" i="3" s="1"/>
  <c r="E48" i="3"/>
  <c r="M48" i="3" s="1"/>
  <c r="E49" i="3"/>
  <c r="M49" i="3" s="1"/>
  <c r="E50" i="3"/>
  <c r="M50" i="3" s="1"/>
  <c r="E51" i="3"/>
  <c r="M51" i="3" s="1"/>
  <c r="E52" i="3"/>
  <c r="M52" i="3" s="1"/>
  <c r="E53" i="3"/>
  <c r="M53" i="3" s="1"/>
  <c r="E54" i="3"/>
  <c r="M54" i="3" s="1"/>
  <c r="E55" i="3"/>
  <c r="M55" i="3" s="1"/>
  <c r="E56" i="3"/>
  <c r="M56" i="3" s="1"/>
  <c r="E57" i="3"/>
  <c r="M57" i="3" s="1"/>
  <c r="E58" i="3"/>
  <c r="M58" i="3" s="1"/>
  <c r="E59" i="3"/>
  <c r="M59" i="3" s="1"/>
  <c r="E60" i="3"/>
  <c r="M60" i="3" s="1"/>
  <c r="E61" i="3"/>
  <c r="E62" i="3"/>
  <c r="E63" i="3"/>
  <c r="E64" i="3"/>
  <c r="M64" i="3" s="1"/>
  <c r="E65" i="3"/>
  <c r="E66" i="3"/>
  <c r="E67" i="3"/>
  <c r="E68" i="3"/>
  <c r="M68" i="3" s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8" i="2"/>
  <c r="I59" i="2"/>
  <c r="I60" i="2"/>
  <c r="M60" i="2" s="1"/>
  <c r="I61" i="2"/>
  <c r="I62" i="2"/>
  <c r="I63" i="2"/>
  <c r="I64" i="2"/>
  <c r="I65" i="2"/>
  <c r="I66" i="2"/>
  <c r="I67" i="2"/>
  <c r="I68" i="2"/>
  <c r="I28" i="2"/>
  <c r="E68" i="2"/>
  <c r="E67" i="2"/>
  <c r="E66" i="2"/>
  <c r="E65" i="2"/>
  <c r="E64" i="2"/>
  <c r="E63" i="2"/>
  <c r="E62" i="2"/>
  <c r="E61" i="2"/>
  <c r="E60" i="2"/>
  <c r="E59" i="2"/>
  <c r="E58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M65" i="3" l="1"/>
  <c r="M61" i="3"/>
  <c r="M41" i="3"/>
  <c r="M37" i="3"/>
  <c r="M33" i="3"/>
  <c r="M29" i="3"/>
  <c r="M25" i="3"/>
  <c r="M21" i="3"/>
  <c r="M17" i="3"/>
  <c r="M13" i="3"/>
  <c r="M9" i="3"/>
  <c r="M67" i="3"/>
  <c r="M63" i="3"/>
  <c r="M39" i="3"/>
  <c r="M35" i="3"/>
  <c r="M27" i="3"/>
  <c r="M23" i="3"/>
  <c r="M19" i="3"/>
  <c r="M15" i="3"/>
  <c r="M66" i="3"/>
  <c r="M62" i="3"/>
  <c r="M42" i="3"/>
  <c r="M38" i="3"/>
  <c r="M34" i="3"/>
  <c r="M30" i="3"/>
  <c r="M26" i="3"/>
  <c r="M22" i="3"/>
  <c r="M18" i="3"/>
  <c r="M14" i="3"/>
  <c r="M10" i="3"/>
  <c r="M44" i="3"/>
  <c r="M22" i="2"/>
  <c r="I7" i="2"/>
  <c r="M7" i="2" s="1"/>
  <c r="M11" i="3"/>
  <c r="M24" i="3"/>
  <c r="E7" i="3"/>
  <c r="I7" i="3"/>
  <c r="L64" i="1"/>
  <c r="M7" i="3" l="1"/>
  <c r="J52" i="1"/>
  <c r="N52" i="1"/>
  <c r="O52" i="1" s="1"/>
  <c r="M52" i="1"/>
  <c r="L52" i="1"/>
  <c r="E52" i="1"/>
  <c r="E75" i="1"/>
  <c r="J75" i="1"/>
  <c r="L75" i="1"/>
  <c r="M75" i="1"/>
  <c r="N75" i="1"/>
  <c r="J80" i="1"/>
  <c r="N80" i="1"/>
  <c r="M80" i="1"/>
  <c r="L80" i="1"/>
  <c r="E80" i="1"/>
  <c r="J77" i="1"/>
  <c r="N77" i="1"/>
  <c r="M77" i="1"/>
  <c r="L77" i="1"/>
  <c r="E77" i="1"/>
  <c r="J74" i="1"/>
  <c r="N74" i="1"/>
  <c r="M74" i="1"/>
  <c r="L74" i="1"/>
  <c r="E74" i="1"/>
  <c r="J68" i="1"/>
  <c r="N68" i="1"/>
  <c r="M68" i="1"/>
  <c r="L68" i="1"/>
  <c r="E68" i="1"/>
  <c r="J64" i="1"/>
  <c r="N64" i="1"/>
  <c r="M64" i="1"/>
  <c r="E64" i="1"/>
  <c r="J63" i="1"/>
  <c r="N63" i="1"/>
  <c r="M63" i="1"/>
  <c r="L63" i="1"/>
  <c r="E63" i="1"/>
  <c r="J61" i="1"/>
  <c r="N61" i="1"/>
  <c r="M61" i="1"/>
  <c r="O61" i="1" s="1"/>
  <c r="L61" i="1"/>
  <c r="E61" i="1"/>
  <c r="J57" i="1"/>
  <c r="N57" i="1"/>
  <c r="M57" i="1"/>
  <c r="E57" i="1"/>
  <c r="L57" i="1"/>
  <c r="N44" i="1"/>
  <c r="N45" i="1"/>
  <c r="J45" i="1"/>
  <c r="M45" i="1"/>
  <c r="L45" i="1"/>
  <c r="E45" i="1"/>
  <c r="E44" i="1"/>
  <c r="J44" i="1"/>
  <c r="M44" i="1"/>
  <c r="O44" i="1" s="1"/>
  <c r="L44" i="1"/>
  <c r="J38" i="1"/>
  <c r="N38" i="1"/>
  <c r="M38" i="1"/>
  <c r="L38" i="1"/>
  <c r="E38" i="1"/>
  <c r="J84" i="1"/>
  <c r="N84" i="1"/>
  <c r="M84" i="1"/>
  <c r="L84" i="1"/>
  <c r="E84" i="1"/>
  <c r="O84" i="1" l="1"/>
  <c r="O57" i="1"/>
  <c r="O63" i="1"/>
  <c r="O75" i="1"/>
  <c r="O45" i="1"/>
  <c r="O74" i="1"/>
  <c r="O38" i="1"/>
  <c r="O68" i="1"/>
  <c r="O64" i="1"/>
  <c r="O77" i="1"/>
  <c r="O80" i="1"/>
  <c r="J70" i="1"/>
  <c r="N70" i="1"/>
  <c r="M70" i="1"/>
  <c r="L70" i="1"/>
  <c r="E70" i="1"/>
  <c r="J69" i="1"/>
  <c r="N69" i="1"/>
  <c r="M69" i="1"/>
  <c r="L69" i="1"/>
  <c r="E69" i="1"/>
  <c r="J50" i="1"/>
  <c r="N50" i="1"/>
  <c r="M50" i="1"/>
  <c r="L50" i="1"/>
  <c r="E50" i="1"/>
  <c r="J33" i="1"/>
  <c r="N33" i="1"/>
  <c r="M33" i="1"/>
  <c r="L33" i="1"/>
  <c r="E33" i="1"/>
  <c r="J32" i="1"/>
  <c r="N32" i="1"/>
  <c r="M32" i="1"/>
  <c r="L32" i="1"/>
  <c r="E32" i="1"/>
  <c r="J23" i="1"/>
  <c r="N23" i="1"/>
  <c r="M23" i="1"/>
  <c r="L23" i="1"/>
  <c r="E23" i="1"/>
  <c r="J20" i="1"/>
  <c r="N20" i="1"/>
  <c r="M20" i="1"/>
  <c r="E20" i="1"/>
  <c r="L20" i="1"/>
  <c r="J18" i="1"/>
  <c r="N18" i="1"/>
  <c r="O18" i="1" s="1"/>
  <c r="M18" i="1"/>
  <c r="L18" i="1"/>
  <c r="E18" i="1"/>
  <c r="O13" i="1"/>
  <c r="N13" i="1"/>
  <c r="M13" i="1"/>
  <c r="L12" i="1"/>
  <c r="L13" i="1"/>
  <c r="L11" i="1"/>
  <c r="J13" i="1"/>
  <c r="E13" i="1"/>
  <c r="E54" i="1"/>
  <c r="E35" i="1"/>
  <c r="E31" i="1"/>
  <c r="J11" i="1"/>
  <c r="J12" i="1"/>
  <c r="J14" i="1"/>
  <c r="J15" i="1"/>
  <c r="J16" i="1"/>
  <c r="J17" i="1"/>
  <c r="J19" i="1"/>
  <c r="J21" i="1"/>
  <c r="J22" i="1"/>
  <c r="J24" i="1"/>
  <c r="J25" i="1"/>
  <c r="J26" i="1"/>
  <c r="J27" i="1"/>
  <c r="J28" i="1"/>
  <c r="J29" i="1"/>
  <c r="J30" i="1"/>
  <c r="J31" i="1"/>
  <c r="J34" i="1"/>
  <c r="J35" i="1"/>
  <c r="J36" i="1"/>
  <c r="J37" i="1"/>
  <c r="J39" i="1"/>
  <c r="J40" i="1"/>
  <c r="J41" i="1"/>
  <c r="J42" i="1"/>
  <c r="J43" i="1"/>
  <c r="J46" i="1"/>
  <c r="J47" i="1"/>
  <c r="J48" i="1"/>
  <c r="J49" i="1"/>
  <c r="J51" i="1"/>
  <c r="J53" i="1"/>
  <c r="J54" i="1"/>
  <c r="J55" i="1"/>
  <c r="J56" i="1"/>
  <c r="J58" i="1"/>
  <c r="J59" i="1"/>
  <c r="J60" i="1"/>
  <c r="J62" i="1"/>
  <c r="J65" i="1"/>
  <c r="J66" i="1"/>
  <c r="J67" i="1"/>
  <c r="J71" i="1"/>
  <c r="J72" i="1"/>
  <c r="J73" i="1"/>
  <c r="J76" i="1"/>
  <c r="J78" i="1"/>
  <c r="J79" i="1"/>
  <c r="J81" i="1"/>
  <c r="J82" i="1"/>
  <c r="J83" i="1"/>
  <c r="J85" i="1"/>
  <c r="J86" i="1"/>
  <c r="J87" i="1"/>
  <c r="J88" i="1"/>
  <c r="J89" i="1"/>
  <c r="J90" i="1"/>
  <c r="J91" i="1"/>
  <c r="J92" i="1"/>
  <c r="J93" i="1"/>
  <c r="J94" i="1"/>
  <c r="E11" i="1"/>
  <c r="E12" i="1"/>
  <c r="E14" i="1"/>
  <c r="E15" i="1"/>
  <c r="E16" i="1"/>
  <c r="E17" i="1"/>
  <c r="E19" i="1"/>
  <c r="E21" i="1"/>
  <c r="E22" i="1"/>
  <c r="E24" i="1"/>
  <c r="E25" i="1"/>
  <c r="E26" i="1"/>
  <c r="E27" i="1"/>
  <c r="E28" i="1"/>
  <c r="E29" i="1"/>
  <c r="E30" i="1"/>
  <c r="E34" i="1"/>
  <c r="E36" i="1"/>
  <c r="E37" i="1"/>
  <c r="E39" i="1"/>
  <c r="E40" i="1"/>
  <c r="E41" i="1"/>
  <c r="E42" i="1"/>
  <c r="E43" i="1"/>
  <c r="E46" i="1"/>
  <c r="E47" i="1"/>
  <c r="E48" i="1"/>
  <c r="E49" i="1"/>
  <c r="E51" i="1"/>
  <c r="E53" i="1"/>
  <c r="E55" i="1"/>
  <c r="E56" i="1"/>
  <c r="E58" i="1"/>
  <c r="E59" i="1"/>
  <c r="E60" i="1"/>
  <c r="E62" i="1"/>
  <c r="E65" i="1"/>
  <c r="E66" i="1"/>
  <c r="E67" i="1"/>
  <c r="E71" i="1"/>
  <c r="E72" i="1"/>
  <c r="E73" i="1"/>
  <c r="E76" i="1"/>
  <c r="E78" i="1"/>
  <c r="E79" i="1"/>
  <c r="E81" i="1"/>
  <c r="E82" i="1"/>
  <c r="E83" i="1"/>
  <c r="E85" i="1"/>
  <c r="E86" i="1"/>
  <c r="E87" i="1"/>
  <c r="E88" i="1"/>
  <c r="E89" i="1"/>
  <c r="E90" i="1"/>
  <c r="E91" i="1"/>
  <c r="E92" i="1"/>
  <c r="E93" i="1"/>
  <c r="E94" i="1"/>
  <c r="N12" i="1"/>
  <c r="N14" i="1"/>
  <c r="N15" i="1"/>
  <c r="N16" i="1"/>
  <c r="N17" i="1"/>
  <c r="N19" i="1"/>
  <c r="N21" i="1"/>
  <c r="N22" i="1"/>
  <c r="N24" i="1"/>
  <c r="N25" i="1"/>
  <c r="N26" i="1"/>
  <c r="N27" i="1"/>
  <c r="N28" i="1"/>
  <c r="N29" i="1"/>
  <c r="N30" i="1"/>
  <c r="N31" i="1"/>
  <c r="N34" i="1"/>
  <c r="N35" i="1"/>
  <c r="N36" i="1"/>
  <c r="N37" i="1"/>
  <c r="N39" i="1"/>
  <c r="N40" i="1"/>
  <c r="N41" i="1"/>
  <c r="N42" i="1"/>
  <c r="N43" i="1"/>
  <c r="N46" i="1"/>
  <c r="N47" i="1"/>
  <c r="N48" i="1"/>
  <c r="N49" i="1"/>
  <c r="N51" i="1"/>
  <c r="N53" i="1"/>
  <c r="N54" i="1"/>
  <c r="N55" i="1"/>
  <c r="N56" i="1"/>
  <c r="N58" i="1"/>
  <c r="N59" i="1"/>
  <c r="N60" i="1"/>
  <c r="N62" i="1"/>
  <c r="N65" i="1"/>
  <c r="N66" i="1"/>
  <c r="N67" i="1"/>
  <c r="N71" i="1"/>
  <c r="N72" i="1"/>
  <c r="N73" i="1"/>
  <c r="N76" i="1"/>
  <c r="N78" i="1"/>
  <c r="N79" i="1"/>
  <c r="N81" i="1"/>
  <c r="N82" i="1"/>
  <c r="N83" i="1"/>
  <c r="N85" i="1"/>
  <c r="N86" i="1"/>
  <c r="N87" i="1"/>
  <c r="N88" i="1"/>
  <c r="N89" i="1"/>
  <c r="N90" i="1"/>
  <c r="N91" i="1"/>
  <c r="N92" i="1"/>
  <c r="N93" i="1"/>
  <c r="M12" i="1"/>
  <c r="M14" i="1"/>
  <c r="O14" i="1" s="1"/>
  <c r="M15" i="1"/>
  <c r="M16" i="1"/>
  <c r="O16" i="1" s="1"/>
  <c r="M17" i="1"/>
  <c r="M19" i="1"/>
  <c r="O19" i="1" s="1"/>
  <c r="M21" i="1"/>
  <c r="M22" i="1"/>
  <c r="O22" i="1" s="1"/>
  <c r="M24" i="1"/>
  <c r="M25" i="1"/>
  <c r="O25" i="1" s="1"/>
  <c r="M26" i="1"/>
  <c r="M27" i="1"/>
  <c r="O27" i="1" s="1"/>
  <c r="M28" i="1"/>
  <c r="M29" i="1"/>
  <c r="O29" i="1" s="1"/>
  <c r="M30" i="1"/>
  <c r="M31" i="1"/>
  <c r="O31" i="1" s="1"/>
  <c r="M34" i="1"/>
  <c r="M35" i="1"/>
  <c r="O35" i="1" s="1"/>
  <c r="M36" i="1"/>
  <c r="M37" i="1"/>
  <c r="O37" i="1" s="1"/>
  <c r="M39" i="1"/>
  <c r="M40" i="1"/>
  <c r="M41" i="1"/>
  <c r="M42" i="1"/>
  <c r="O42" i="1" s="1"/>
  <c r="M43" i="1"/>
  <c r="M46" i="1"/>
  <c r="M47" i="1"/>
  <c r="M48" i="1"/>
  <c r="M49" i="1"/>
  <c r="M51" i="1"/>
  <c r="O51" i="1" s="1"/>
  <c r="M53" i="1"/>
  <c r="M54" i="1"/>
  <c r="O54" i="1" s="1"/>
  <c r="M55" i="1"/>
  <c r="M56" i="1"/>
  <c r="O56" i="1" s="1"/>
  <c r="M58" i="1"/>
  <c r="M59" i="1"/>
  <c r="O59" i="1" s="1"/>
  <c r="M60" i="1"/>
  <c r="M62" i="1"/>
  <c r="O62" i="1" s="1"/>
  <c r="M65" i="1"/>
  <c r="M66" i="1"/>
  <c r="O66" i="1" s="1"/>
  <c r="M67" i="1"/>
  <c r="M71" i="1"/>
  <c r="O71" i="1" s="1"/>
  <c r="M72" i="1"/>
  <c r="M73" i="1"/>
  <c r="O73" i="1" s="1"/>
  <c r="M76" i="1"/>
  <c r="M78" i="1"/>
  <c r="O78" i="1" s="1"/>
  <c r="M79" i="1"/>
  <c r="M81" i="1"/>
  <c r="M82" i="1"/>
  <c r="M83" i="1"/>
  <c r="O83" i="1" s="1"/>
  <c r="M85" i="1"/>
  <c r="M86" i="1"/>
  <c r="O86" i="1" s="1"/>
  <c r="M87" i="1"/>
  <c r="M88" i="1"/>
  <c r="O88" i="1" s="1"/>
  <c r="M89" i="1"/>
  <c r="M90" i="1"/>
  <c r="O90" i="1" s="1"/>
  <c r="M91" i="1"/>
  <c r="M92" i="1"/>
  <c r="M93" i="1"/>
  <c r="N11" i="1"/>
  <c r="M11" i="1"/>
  <c r="O93" i="1" l="1"/>
  <c r="O89" i="1"/>
  <c r="O85" i="1"/>
  <c r="O79" i="1"/>
  <c r="O65" i="1"/>
  <c r="O58" i="1"/>
  <c r="O47" i="1"/>
  <c r="O41" i="1"/>
  <c r="O36" i="1"/>
  <c r="O30" i="1"/>
  <c r="O26" i="1"/>
  <c r="O21" i="1"/>
  <c r="O15" i="1"/>
  <c r="O91" i="1"/>
  <c r="O87" i="1"/>
  <c r="O82" i="1"/>
  <c r="O67" i="1"/>
  <c r="O60" i="1"/>
  <c r="O55" i="1"/>
  <c r="O49" i="1"/>
  <c r="O34" i="1"/>
  <c r="O28" i="1"/>
  <c r="O24" i="1"/>
  <c r="O17" i="1"/>
  <c r="O12" i="1"/>
  <c r="O33" i="1"/>
  <c r="O11" i="1"/>
  <c r="O32" i="1"/>
  <c r="O70" i="1"/>
  <c r="O20" i="1"/>
  <c r="O50" i="1"/>
  <c r="O39" i="1"/>
  <c r="O69" i="1"/>
  <c r="O23" i="1"/>
  <c r="E9" i="1"/>
  <c r="N9" i="1"/>
  <c r="J9" i="1"/>
  <c r="O92" i="1"/>
  <c r="O81" i="1"/>
  <c r="O76" i="1"/>
  <c r="O72" i="1"/>
  <c r="O53" i="1"/>
  <c r="O48" i="1"/>
  <c r="O46" i="1"/>
  <c r="O43" i="1"/>
  <c r="O40" i="1"/>
  <c r="L14" i="1"/>
  <c r="L15" i="1"/>
  <c r="L16" i="1"/>
  <c r="L17" i="1"/>
  <c r="L19" i="1"/>
  <c r="L21" i="1"/>
  <c r="L24" i="1"/>
  <c r="L25" i="1"/>
  <c r="L26" i="1"/>
  <c r="L27" i="1"/>
  <c r="L28" i="1"/>
  <c r="L29" i="1"/>
  <c r="L30" i="1"/>
  <c r="L31" i="1"/>
  <c r="L34" i="1"/>
  <c r="L35" i="1"/>
  <c r="L36" i="1"/>
  <c r="L37" i="1"/>
  <c r="L39" i="1"/>
  <c r="L40" i="1"/>
  <c r="L41" i="1"/>
  <c r="L42" i="1"/>
  <c r="L43" i="1"/>
  <c r="L46" i="1"/>
  <c r="L47" i="1"/>
  <c r="L48" i="1"/>
  <c r="L49" i="1"/>
  <c r="L51" i="1"/>
  <c r="L53" i="1"/>
  <c r="L54" i="1"/>
  <c r="L55" i="1"/>
  <c r="L56" i="1"/>
  <c r="L58" i="1"/>
  <c r="L59" i="1"/>
  <c r="L60" i="1"/>
  <c r="L62" i="1"/>
  <c r="L65" i="1"/>
  <c r="L66" i="1"/>
  <c r="L67" i="1"/>
  <c r="L71" i="1"/>
  <c r="L72" i="1"/>
  <c r="L73" i="1"/>
  <c r="L76" i="1"/>
  <c r="L78" i="1"/>
  <c r="L79" i="1"/>
  <c r="L81" i="1"/>
  <c r="L82" i="1"/>
  <c r="L83" i="1"/>
  <c r="L85" i="1"/>
  <c r="L86" i="1"/>
  <c r="L87" i="1"/>
  <c r="L88" i="1"/>
  <c r="L89" i="1"/>
  <c r="L90" i="1"/>
  <c r="L91" i="1"/>
  <c r="L92" i="1"/>
  <c r="L93" i="1"/>
  <c r="O9" i="1" l="1"/>
  <c r="L22" i="1"/>
</calcChain>
</file>

<file path=xl/sharedStrings.xml><?xml version="1.0" encoding="utf-8"?>
<sst xmlns="http://schemas.openxmlformats.org/spreadsheetml/2006/main" count="264" uniqueCount="116">
  <si>
    <t>Наименование субъекта Российской Федерации/отдельных муниципальных образований</t>
  </si>
  <si>
    <t>2016 год</t>
  </si>
  <si>
    <t>2017 год</t>
  </si>
  <si>
    <t>Республика Алтай</t>
  </si>
  <si>
    <t>Республика Дагестан</t>
  </si>
  <si>
    <t>Республика Ингушетия</t>
  </si>
  <si>
    <t>Республика Башкортостан</t>
  </si>
  <si>
    <t>Кабардино-Балкарская Республика</t>
  </si>
  <si>
    <t>Карачаево-Черкесская Республика</t>
  </si>
  <si>
    <t>Республика Коми</t>
  </si>
  <si>
    <t>Республика Крым</t>
  </si>
  <si>
    <t>Республика Мордовия</t>
  </si>
  <si>
    <t>Республика Саха (Якутия)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</si>
  <si>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</si>
  <si>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</si>
  <si>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</si>
  <si>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</si>
  <si>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Красноярский край</t>
  </si>
  <si>
    <t>Ставропольский край</t>
  </si>
  <si>
    <t>Амурская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</si>
  <si>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</si>
  <si>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</si>
  <si>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</si>
  <si>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</si>
  <si>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</si>
  <si>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</si>
  <si>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</si>
  <si>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</si>
  <si>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</si>
  <si>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</si>
  <si>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</si>
  <si>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</si>
  <si>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</si>
  <si>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</si>
  <si>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</si>
  <si>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Магаданская область</t>
  </si>
  <si>
    <t>Московская область</t>
  </si>
  <si>
    <t>Мурманская область</t>
  </si>
  <si>
    <t>Новгородская область</t>
  </si>
  <si>
    <t>Оренбургская область</t>
  </si>
  <si>
    <t>Орловская область</t>
  </si>
  <si>
    <t>Пензенская область</t>
  </si>
  <si>
    <t>Ростовская область</t>
  </si>
  <si>
    <t>Рязанская область</t>
  </si>
  <si>
    <t>Самарская область</t>
  </si>
  <si>
    <t>Сахалинская область</t>
  </si>
  <si>
    <t>Свердловская область</t>
  </si>
  <si>
    <t>Тамбовская область</t>
  </si>
  <si>
    <t>Тверская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</si>
  <si>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</si>
  <si>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</si>
  <si>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</si>
  <si>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</si>
  <si>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</si>
  <si>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</si>
  <si>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</si>
  <si>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</si>
  <si>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</si>
  <si>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Ямало-Ненецкий автономный округ</t>
  </si>
  <si>
    <t>город федерального значения Москва</t>
  </si>
  <si>
    <t>город федерального значения Севастополь</t>
  </si>
  <si>
    <t>Всего</t>
  </si>
  <si>
    <t>Республика Северная Осетия – Алания</t>
  </si>
  <si>
    <t>Чувашская Республика – Чувашия</t>
  </si>
  <si>
    <t>Ханты-Мансийский автономный округ – Югра</t>
  </si>
  <si>
    <t>в том числе:</t>
  </si>
  <si>
    <t xml:space="preserve">Количество освобожденных ВУР </t>
  </si>
  <si>
    <t>Количество ВУР по совместительству</t>
  </si>
  <si>
    <t>Республика Адыгея</t>
  </si>
  <si>
    <t>Общее количество ВУР (гр. 3+ гр. 4)</t>
  </si>
  <si>
    <t>Республика Бурятия</t>
  </si>
  <si>
    <t>Республика Калмыкия</t>
  </si>
  <si>
    <t>Республика Карелия</t>
  </si>
  <si>
    <t>Республика Марий Эл</t>
  </si>
  <si>
    <t>Алтайский край</t>
  </si>
  <si>
    <t>Краснодарский край</t>
  </si>
  <si>
    <t>Пермский край</t>
  </si>
  <si>
    <t>Приморский край</t>
  </si>
  <si>
    <t>Хабаровский край</t>
  </si>
  <si>
    <t>Архангельская область</t>
  </si>
  <si>
    <t>Воронежская область</t>
  </si>
  <si>
    <t>Ивановская область</t>
  </si>
  <si>
    <t>Липецкая область</t>
  </si>
  <si>
    <t>Нижегородская область</t>
  </si>
  <si>
    <t>Новосибирская область</t>
  </si>
  <si>
    <t>Омская область</t>
  </si>
  <si>
    <t>Псковская область</t>
  </si>
  <si>
    <t>Саратовская область</t>
  </si>
  <si>
    <t>Смоленская область</t>
  </si>
  <si>
    <t>Томская область</t>
  </si>
  <si>
    <t>Чеченская Республика</t>
  </si>
  <si>
    <t>Кировская область</t>
  </si>
  <si>
    <t>Предусмотрено федеральным законом  и ОБАСна 2016 год</t>
  </si>
  <si>
    <t>Объемы ЛБО</t>
  </si>
  <si>
    <t>Фактические показатели</t>
  </si>
  <si>
    <t>Факт по субъектам, охваченным совместным ЭАМ</t>
  </si>
  <si>
    <t>Затраты на 1 ВУР (гр. 2/(гр.3 +(гр. 4*0,4))</t>
  </si>
  <si>
    <t>Общее количество ВУР (гр. 8+ гр. 9)</t>
  </si>
  <si>
    <t>Затраты на 1 ВУР (гр. 7/(гр.8 +(гр. 9*0,4))</t>
  </si>
  <si>
    <t>Отклонение объема средств (гр. 7- гр.2)</t>
  </si>
  <si>
    <t>Отклонение количества освобожденных ВУР (гр.8 - гр. 3)</t>
  </si>
  <si>
    <t>Отклонение количества  ВУР по совместительству (гр.9 - гр. 4)</t>
  </si>
  <si>
    <t>Общее отклонение количества ВУР (гр. 13+ гр. 14)</t>
  </si>
  <si>
    <t>9  494,4</t>
  </si>
  <si>
    <t>19 536,8</t>
  </si>
  <si>
    <t>Расхождение объемов ЛБО</t>
  </si>
  <si>
    <t>Расхождение основных ВУР</t>
  </si>
  <si>
    <t>Расхождение освобожденных ВУР</t>
  </si>
  <si>
    <t>Расхождение общей численности ВУР</t>
  </si>
  <si>
    <t xml:space="preserve">25073,9 
</t>
  </si>
  <si>
    <t>Объемы ЛБО , доведенные до поселений и округов из субъектов</t>
  </si>
  <si>
    <t>Предусмотрено федеральным законом  и ОБАС на 2017 год</t>
  </si>
  <si>
    <t>отклонение</t>
  </si>
  <si>
    <t xml:space="preserve">Отклонение </t>
  </si>
  <si>
    <t>Приложение № 8</t>
  </si>
  <si>
    <t>Анализ обоснованности расчета субвенции, исходя из численности ВУР, при формировании проектов распределений к федеральным законам о бюджете на 2016 - 2017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</si>
</sst>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р.&quot;_-;\-* #,##0.00\ &quot;р.&quot;_-;_-* &quot;-&quot;??\ &quot;р.&quot;_-;_-@_-"/>
    <numFmt numFmtId="165" formatCode="_(&quot;р.&quot;* #,##0.00_);_(&quot;р.&quot;* \(#,##0.00\);_(&quot;р.&quot;* &quot;-&quot;??_);_(@_)"/>
    <numFmt numFmtId="166" formatCode="#,##0.0"/>
    <numFmt numFmtId="167" formatCode="0.0"/>
  </numFmts>
  <fonts count="4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9"/>
      <name val="Arial Cyr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24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164" fontId="4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9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6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26" fillId="0" borderId="0"/>
    <xf numFmtId="0" fontId="3" fillId="0" borderId="0"/>
    <xf numFmtId="0" fontId="3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6" fillId="0" borderId="0"/>
    <xf numFmtId="0" fontId="3" fillId="0" borderId="0"/>
    <xf numFmtId="0" fontId="6" fillId="0" borderId="0"/>
    <xf numFmtId="0" fontId="2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28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8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26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3" fillId="0" borderId="0"/>
    <xf numFmtId="0" fontId="24" fillId="0" borderId="0"/>
    <xf numFmtId="0" fontId="5" fillId="0" borderId="0"/>
    <xf numFmtId="0" fontId="24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3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24" fillId="0" borderId="0"/>
    <xf numFmtId="0" fontId="26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3" fillId="0" borderId="0"/>
    <xf numFmtId="0" fontId="28" fillId="0" borderId="0"/>
    <xf numFmtId="0" fontId="24" fillId="0" borderId="0"/>
    <xf numFmtId="0" fontId="3" fillId="0" borderId="0"/>
    <xf numFmtId="0" fontId="28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4" fillId="0" borderId="0"/>
    <xf numFmtId="0" fontId="3" fillId="0" borderId="0"/>
    <xf numFmtId="0" fontId="3" fillId="0" borderId="0"/>
    <xf numFmtId="0" fontId="28" fillId="0" borderId="0"/>
    <xf numFmtId="0" fontId="24" fillId="0" borderId="0"/>
    <xf numFmtId="0" fontId="28" fillId="0" borderId="0"/>
    <xf numFmtId="0" fontId="3" fillId="0" borderId="0"/>
    <xf numFmtId="0" fontId="28" fillId="0" borderId="0"/>
    <xf numFmtId="0" fontId="3" fillId="0" borderId="0"/>
    <xf numFmtId="0" fontId="5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3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8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24" fillId="23" borderId="8" applyNumberFormat="0" applyFont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3" fontId="37" fillId="0" borderId="16">
      <alignment vertical="center" shrinkToFit="1"/>
    </xf>
    <xf numFmtId="0" fontId="36" fillId="0" borderId="0"/>
    <xf numFmtId="0" fontId="36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43" fontId="5" fillId="0" borderId="0" applyFont="0" applyFill="0" applyBorder="0" applyAlignment="0" applyProtection="0"/>
    <xf numFmtId="0" fontId="39" fillId="0" borderId="0"/>
    <xf numFmtId="43" fontId="35" fillId="0" borderId="0" applyFont="0" applyFill="0" applyBorder="0" applyAlignment="0" applyProtection="0"/>
  </cellStyleXfs>
  <cellXfs count="74">
    <xf numFmtId="0" fontId="0" fillId="0" borderId="0" xfId="0"/>
    <xf numFmtId="0" fontId="23" fillId="24" borderId="10" xfId="355" applyFont="1" applyFill="1" applyBorder="1" applyAlignment="1">
      <alignment horizontal="center"/>
    </xf>
    <xf numFmtId="0" fontId="23" fillId="24" borderId="10" xfId="471" applyNumberFormat="1" applyFont="1" applyFill="1" applyBorder="1" applyAlignment="1">
      <alignment horizontal="center" vertical="center" wrapText="1"/>
    </xf>
    <xf numFmtId="166" fontId="23" fillId="24" borderId="10" xfId="0" applyNumberFormat="1" applyFont="1" applyFill="1" applyBorder="1" applyAlignment="1">
      <alignment horizontal="right" vertical="top" wrapText="1"/>
    </xf>
    <xf numFmtId="166" fontId="30" fillId="24" borderId="10" xfId="0" applyNumberFormat="1" applyFont="1" applyFill="1" applyBorder="1" applyAlignment="1">
      <alignment horizontal="right" vertical="top" wrapText="1"/>
    </xf>
    <xf numFmtId="0" fontId="1" fillId="0" borderId="0" xfId="0" applyFont="1"/>
    <xf numFmtId="0" fontId="30" fillId="24" borderId="10" xfId="355" applyFont="1" applyFill="1" applyBorder="1" applyAlignment="1">
      <alignment horizontal="left" wrapText="1"/>
    </xf>
    <xf numFmtId="0" fontId="31" fillId="24" borderId="10" xfId="355" applyFont="1" applyFill="1" applyBorder="1" applyAlignment="1">
      <alignment horizontal="left"/>
    </xf>
    <xf numFmtId="0" fontId="23" fillId="0" borderId="10" xfId="355" applyFont="1" applyFill="1" applyBorder="1" applyAlignment="1">
      <alignment horizontal="left" wrapText="1"/>
    </xf>
    <xf numFmtId="166" fontId="32" fillId="0" borderId="10" xfId="0" applyNumberFormat="1" applyFont="1" applyBorder="1"/>
    <xf numFmtId="166" fontId="33" fillId="0" borderId="10" xfId="0" applyNumberFormat="1" applyFont="1" applyBorder="1"/>
    <xf numFmtId="0" fontId="0" fillId="0" borderId="10" xfId="0" applyBorder="1"/>
    <xf numFmtId="0" fontId="1" fillId="0" borderId="10" xfId="0" applyFont="1" applyBorder="1"/>
    <xf numFmtId="0" fontId="23" fillId="24" borderId="10" xfId="355" applyFont="1" applyFill="1" applyBorder="1" applyAlignment="1">
      <alignment horizontal="left"/>
    </xf>
    <xf numFmtId="1" fontId="30" fillId="24" borderId="10" xfId="0" applyNumberFormat="1" applyFont="1" applyFill="1" applyBorder="1" applyAlignment="1">
      <alignment horizontal="right" vertical="top" wrapText="1"/>
    </xf>
    <xf numFmtId="1" fontId="23" fillId="24" borderId="10" xfId="471" applyNumberFormat="1" applyFont="1" applyFill="1" applyBorder="1" applyAlignment="1">
      <alignment horizontal="center" vertical="center" wrapText="1"/>
    </xf>
    <xf numFmtId="1" fontId="23" fillId="24" borderId="10" xfId="0" applyNumberFormat="1" applyFont="1" applyFill="1" applyBorder="1" applyAlignment="1">
      <alignment horizontal="right" vertical="top" wrapText="1"/>
    </xf>
    <xf numFmtId="3" fontId="23" fillId="24" borderId="10" xfId="0" applyNumberFormat="1" applyFont="1" applyFill="1" applyBorder="1" applyAlignment="1">
      <alignment horizontal="right" vertical="top" wrapText="1"/>
    </xf>
    <xf numFmtId="166" fontId="23" fillId="24" borderId="10" xfId="471" applyNumberFormat="1" applyFont="1" applyFill="1" applyBorder="1" applyAlignment="1">
      <alignment horizontal="right" vertical="center" wrapText="1"/>
    </xf>
    <xf numFmtId="166" fontId="34" fillId="24" borderId="10" xfId="471" applyNumberFormat="1" applyFont="1" applyFill="1" applyBorder="1" applyAlignment="1">
      <alignment horizontal="center" vertical="center" wrapText="1"/>
    </xf>
    <xf numFmtId="1" fontId="23" fillId="24" borderId="10" xfId="471" applyNumberFormat="1" applyFont="1" applyFill="1" applyBorder="1" applyAlignment="1">
      <alignment horizontal="right" vertical="center" wrapText="1"/>
    </xf>
    <xf numFmtId="166" fontId="23" fillId="0" borderId="10" xfId="471" applyNumberFormat="1" applyFont="1" applyFill="1" applyBorder="1" applyAlignment="1">
      <alignment horizontal="right" vertical="center" wrapText="1"/>
    </xf>
    <xf numFmtId="166" fontId="23" fillId="0" borderId="10" xfId="0" applyNumberFormat="1" applyFont="1" applyFill="1" applyBorder="1" applyAlignment="1">
      <alignment horizontal="right" vertical="top" wrapText="1"/>
    </xf>
    <xf numFmtId="166" fontId="1" fillId="0" borderId="0" xfId="0" applyNumberFormat="1" applyFont="1"/>
    <xf numFmtId="4" fontId="30" fillId="24" borderId="10" xfId="0" applyNumberFormat="1" applyFont="1" applyFill="1" applyBorder="1" applyAlignment="1">
      <alignment horizontal="right" vertical="top" wrapText="1"/>
    </xf>
    <xf numFmtId="3" fontId="30" fillId="24" borderId="10" xfId="0" applyNumberFormat="1" applyFont="1" applyFill="1" applyBorder="1" applyAlignment="1">
      <alignment horizontal="right" vertical="top" wrapText="1"/>
    </xf>
    <xf numFmtId="0" fontId="0" fillId="0" borderId="0" xfId="0"/>
    <xf numFmtId="3" fontId="1" fillId="0" borderId="0" xfId="0" applyNumberFormat="1" applyFont="1"/>
    <xf numFmtId="1" fontId="23" fillId="0" borderId="10" xfId="0" applyNumberFormat="1" applyFont="1" applyFill="1" applyBorder="1" applyAlignment="1">
      <alignment horizontal="right" vertical="top" wrapText="1"/>
    </xf>
    <xf numFmtId="0" fontId="0" fillId="0" borderId="10" xfId="0" applyFont="1" applyBorder="1"/>
    <xf numFmtId="4" fontId="0" fillId="0" borderId="10" xfId="0" applyNumberFormat="1" applyBorder="1"/>
    <xf numFmtId="2" fontId="30" fillId="24" borderId="10" xfId="0" applyNumberFormat="1" applyFont="1" applyFill="1" applyBorder="1" applyAlignment="1">
      <alignment horizontal="right" vertical="top" wrapText="1"/>
    </xf>
    <xf numFmtId="2" fontId="23" fillId="24" borderId="10" xfId="0" applyNumberFormat="1" applyFont="1" applyFill="1" applyBorder="1" applyAlignment="1">
      <alignment horizontal="right" vertical="top" wrapText="1"/>
    </xf>
    <xf numFmtId="166" fontId="23" fillId="0" borderId="13" xfId="0" applyNumberFormat="1" applyFont="1" applyFill="1" applyBorder="1" applyAlignment="1">
      <alignment horizontal="right" vertical="top" wrapText="1"/>
    </xf>
    <xf numFmtId="1" fontId="23" fillId="24" borderId="12" xfId="0" applyNumberFormat="1" applyFont="1" applyFill="1" applyBorder="1" applyAlignment="1">
      <alignment horizontal="right" vertical="top" wrapText="1"/>
    </xf>
    <xf numFmtId="0" fontId="35" fillId="0" borderId="10" xfId="818" applyFont="1" applyFill="1" applyBorder="1" applyAlignment="1">
      <alignment vertical="center"/>
    </xf>
    <xf numFmtId="4" fontId="0" fillId="0" borderId="10" xfId="0" applyNumberFormat="1" applyFont="1" applyBorder="1"/>
    <xf numFmtId="166" fontId="40" fillId="24" borderId="10" xfId="0" applyNumberFormat="1" applyFont="1" applyFill="1" applyBorder="1" applyAlignment="1">
      <alignment horizontal="right" vertical="top" wrapText="1"/>
    </xf>
    <xf numFmtId="4" fontId="23" fillId="24" borderId="10" xfId="0" applyNumberFormat="1" applyFont="1" applyFill="1" applyBorder="1" applyAlignment="1">
      <alignment horizontal="right" vertical="top" wrapText="1"/>
    </xf>
    <xf numFmtId="3" fontId="30" fillId="24" borderId="0" xfId="0" applyNumberFormat="1" applyFont="1" applyFill="1" applyBorder="1" applyAlignment="1">
      <alignment horizontal="right" vertical="top" wrapText="1"/>
    </xf>
    <xf numFmtId="3" fontId="1" fillId="0" borderId="10" xfId="0" applyNumberFormat="1" applyFont="1" applyBorder="1"/>
    <xf numFmtId="4" fontId="1" fillId="0" borderId="10" xfId="0" applyNumberFormat="1" applyFont="1" applyBorder="1"/>
    <xf numFmtId="3" fontId="0" fillId="0" borderId="10" xfId="0" applyNumberFormat="1" applyFont="1" applyBorder="1"/>
    <xf numFmtId="3" fontId="23" fillId="0" borderId="13" xfId="0" applyNumberFormat="1" applyFont="1" applyFill="1" applyBorder="1" applyAlignment="1">
      <alignment horizontal="right" vertical="top" wrapText="1"/>
    </xf>
    <xf numFmtId="167" fontId="5" fillId="0" borderId="10" xfId="0" applyNumberFormat="1" applyFont="1" applyFill="1" applyBorder="1" applyAlignment="1">
      <alignment horizontal="right" vertical="top" wrapText="1"/>
    </xf>
    <xf numFmtId="167" fontId="0" fillId="0" borderId="10" xfId="0" applyNumberFormat="1" applyFont="1" applyBorder="1"/>
    <xf numFmtId="1" fontId="23" fillId="0" borderId="15" xfId="0" applyNumberFormat="1" applyFont="1" applyFill="1" applyBorder="1" applyAlignment="1">
      <alignment horizontal="right" vertical="top" wrapText="1"/>
    </xf>
    <xf numFmtId="0" fontId="0" fillId="0" borderId="10" xfId="0" applyFont="1" applyBorder="1" applyAlignment="1">
      <alignment horizontal="right" wrapText="1"/>
    </xf>
    <xf numFmtId="1" fontId="0" fillId="0" borderId="10" xfId="0" applyNumberFormat="1" applyFont="1" applyBorder="1"/>
    <xf numFmtId="1" fontId="40" fillId="24" borderId="10" xfId="0" applyNumberFormat="1" applyFont="1" applyFill="1" applyBorder="1" applyAlignment="1">
      <alignment horizontal="right" vertical="top" wrapText="1"/>
    </xf>
    <xf numFmtId="166" fontId="23" fillId="25" borderId="10" xfId="0" applyNumberFormat="1" applyFont="1" applyFill="1" applyBorder="1" applyAlignment="1">
      <alignment horizontal="right" vertical="top" wrapText="1"/>
    </xf>
    <xf numFmtId="4" fontId="40" fillId="24" borderId="10" xfId="0" applyNumberFormat="1" applyFont="1" applyFill="1" applyBorder="1" applyAlignment="1">
      <alignment horizontal="right" vertical="top" wrapText="1"/>
    </xf>
    <xf numFmtId="43" fontId="23" fillId="24" borderId="10" xfId="823" applyFont="1" applyFill="1" applyBorder="1" applyAlignment="1">
      <alignment horizontal="right" vertical="top" wrapText="1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wrapText="1"/>
    </xf>
    <xf numFmtId="0" fontId="41" fillId="0" borderId="10" xfId="0" applyFont="1" applyBorder="1" applyAlignment="1">
      <alignment wrapText="1"/>
    </xf>
    <xf numFmtId="0" fontId="1" fillId="0" borderId="0" xfId="0" applyFont="1" applyBorder="1"/>
    <xf numFmtId="166" fontId="1" fillId="0" borderId="0" xfId="0" applyNumberFormat="1" applyFont="1" applyBorder="1"/>
    <xf numFmtId="0" fontId="38" fillId="0" borderId="0" xfId="0" applyFont="1" applyAlignment="1">
      <alignment horizontal="center"/>
    </xf>
    <xf numFmtId="49" fontId="23" fillId="0" borderId="11" xfId="471" applyNumberFormat="1" applyFont="1" applyBorder="1" applyAlignment="1">
      <alignment horizontal="center" vertical="center" wrapText="1"/>
    </xf>
    <xf numFmtId="49" fontId="23" fillId="0" borderId="12" xfId="471" applyNumberFormat="1" applyFont="1" applyBorder="1" applyAlignment="1">
      <alignment horizontal="center" vertical="center" wrapText="1"/>
    </xf>
    <xf numFmtId="0" fontId="23" fillId="24" borderId="11" xfId="355" applyFont="1" applyFill="1" applyBorder="1" applyAlignment="1">
      <alignment horizontal="center" vertical="center" wrapText="1"/>
    </xf>
    <xf numFmtId="0" fontId="23" fillId="24" borderId="12" xfId="355" applyFont="1" applyFill="1" applyBorder="1" applyAlignment="1">
      <alignment horizontal="center" vertical="center" wrapText="1"/>
    </xf>
    <xf numFmtId="49" fontId="23" fillId="0" borderId="10" xfId="471" applyNumberFormat="1" applyFont="1" applyBorder="1" applyAlignment="1">
      <alignment horizontal="center" vertical="center" wrapText="1"/>
    </xf>
    <xf numFmtId="49" fontId="23" fillId="0" borderId="13" xfId="471" applyNumberFormat="1" applyFont="1" applyBorder="1" applyAlignment="1">
      <alignment horizontal="center" vertical="center" wrapText="1"/>
    </xf>
    <xf numFmtId="49" fontId="23" fillId="0" borderId="14" xfId="471" applyNumberFormat="1" applyFont="1" applyBorder="1" applyAlignment="1">
      <alignment horizontal="center" vertical="center" wrapText="1"/>
    </xf>
    <xf numFmtId="49" fontId="23" fillId="0" borderId="15" xfId="471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3" fillId="24" borderId="17" xfId="355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/>
    </xf>
    <xf numFmtId="49" fontId="23" fillId="25" borderId="10" xfId="471" applyNumberFormat="1" applyFont="1" applyFill="1" applyBorder="1" applyAlignment="1">
      <alignment horizontal="center" vertical="center" wrapText="1"/>
    </xf>
    <xf numFmtId="0" fontId="23" fillId="24" borderId="10" xfId="355" applyFont="1" applyFill="1" applyBorder="1" applyAlignment="1">
      <alignment horizontal="center" vertical="center" wrapText="1"/>
    </xf>
  </cellXfs>
  <cellStyles count="824">
    <cellStyle name="20% — акцент1" xfId="2"/>
    <cellStyle name="20% - Акцент1 2" xfId="3"/>
    <cellStyle name="20% - Акцент1 2 2" xfId="4"/>
    <cellStyle name="20% - Акцент1 2 2 2" xfId="5"/>
    <cellStyle name="20% - Акцент1 2 2 2 2" xfId="6"/>
    <cellStyle name="20% - Акцент1 2 2 3" xfId="7"/>
    <cellStyle name="20% - Акцент1 2 3" xfId="8"/>
    <cellStyle name="20% - Акцент1 2 3 2" xfId="9"/>
    <cellStyle name="20% - Акцент1 2 3 2 2" xfId="10"/>
    <cellStyle name="20% - Акцент1 2 3 3" xfId="11"/>
    <cellStyle name="20% - Акцент1 2 4" xfId="12"/>
    <cellStyle name="20% - Акцент1 2 4 2" xfId="13"/>
    <cellStyle name="20% - Акцент1 2 5" xfId="14"/>
    <cellStyle name="20% - Акцент1 3" xfId="15"/>
    <cellStyle name="20% - Акцент1 3 2" xfId="16"/>
    <cellStyle name="20% - Акцент1 3 2 2" xfId="17"/>
    <cellStyle name="20% - Акцент1 3 3" xfId="18"/>
    <cellStyle name="20% - Акцент1 4" xfId="19"/>
    <cellStyle name="20% — акцент2" xfId="20"/>
    <cellStyle name="20% - Акцент2 2" xfId="21"/>
    <cellStyle name="20% - Акцент2 2 2" xfId="22"/>
    <cellStyle name="20% - Акцент2 2 2 2" xfId="23"/>
    <cellStyle name="20% - Акцент2 2 2 2 2" xfId="24"/>
    <cellStyle name="20% - Акцент2 2 2 3" xfId="25"/>
    <cellStyle name="20% - Акцент2 2 3" xfId="26"/>
    <cellStyle name="20% - Акцент2 2 3 2" xfId="27"/>
    <cellStyle name="20% - Акцент2 2 3 2 2" xfId="28"/>
    <cellStyle name="20% - Акцент2 2 3 3" xfId="29"/>
    <cellStyle name="20% - Акцент2 2 4" xfId="30"/>
    <cellStyle name="20% - Акцент2 2 4 2" xfId="31"/>
    <cellStyle name="20% - Акцент2 2 5" xfId="32"/>
    <cellStyle name="20% - Акцент2 3" xfId="33"/>
    <cellStyle name="20% - Акцент2 3 2" xfId="34"/>
    <cellStyle name="20% - Акцент2 3 2 2" xfId="35"/>
    <cellStyle name="20% - Акцент2 3 3" xfId="36"/>
    <cellStyle name="20% - Акцент2 4" xfId="37"/>
    <cellStyle name="20% — акцент3" xfId="38"/>
    <cellStyle name="20% - Акцент3 2" xfId="39"/>
    <cellStyle name="20% - Акцент3 2 2" xfId="40"/>
    <cellStyle name="20% - Акцент3 2 2 2" xfId="41"/>
    <cellStyle name="20% - Акцент3 2 2 2 2" xfId="42"/>
    <cellStyle name="20% - Акцент3 2 2 3" xfId="43"/>
    <cellStyle name="20% - Акцент3 2 3" xfId="44"/>
    <cellStyle name="20% - Акцент3 2 3 2" xfId="45"/>
    <cellStyle name="20% - Акцент3 2 3 2 2" xfId="46"/>
    <cellStyle name="20% - Акцент3 2 3 3" xfId="47"/>
    <cellStyle name="20% - Акцент3 2 4" xfId="48"/>
    <cellStyle name="20% - Акцент3 2 4 2" xfId="49"/>
    <cellStyle name="20% - Акцент3 2 5" xfId="50"/>
    <cellStyle name="20% - Акцент3 3" xfId="51"/>
    <cellStyle name="20% - Акцент3 3 2" xfId="52"/>
    <cellStyle name="20% - Акцент3 3 2 2" xfId="53"/>
    <cellStyle name="20% - Акцент3 3 3" xfId="54"/>
    <cellStyle name="20% - Акцент3 4" xfId="55"/>
    <cellStyle name="20% — акцент4" xfId="56"/>
    <cellStyle name="20% - Акцент4 2" xfId="57"/>
    <cellStyle name="20% - Акцент4 2 2" xfId="58"/>
    <cellStyle name="20% - Акцент4 2 2 2" xfId="59"/>
    <cellStyle name="20% - Акцент4 2 2 2 2" xfId="60"/>
    <cellStyle name="20% - Акцент4 2 2 3" xfId="61"/>
    <cellStyle name="20% - Акцент4 2 3" xfId="62"/>
    <cellStyle name="20% - Акцент4 2 3 2" xfId="63"/>
    <cellStyle name="20% - Акцент4 2 3 2 2" xfId="64"/>
    <cellStyle name="20% - Акцент4 2 3 3" xfId="65"/>
    <cellStyle name="20% - Акцент4 2 4" xfId="66"/>
    <cellStyle name="20% - Акцент4 2 4 2" xfId="67"/>
    <cellStyle name="20% - Акцент4 2 5" xfId="68"/>
    <cellStyle name="20% - Акцент4 3" xfId="69"/>
    <cellStyle name="20% - Акцент4 3 2" xfId="70"/>
    <cellStyle name="20% - Акцент4 3 2 2" xfId="71"/>
    <cellStyle name="20% - Акцент4 3 3" xfId="72"/>
    <cellStyle name="20% - Акцент4 4" xfId="73"/>
    <cellStyle name="20% — акцент5" xfId="74"/>
    <cellStyle name="20% - Акцент5 2" xfId="75"/>
    <cellStyle name="20% - Акцент5 2 2" xfId="76"/>
    <cellStyle name="20% - Акцент5 2 2 2" xfId="77"/>
    <cellStyle name="20% - Акцент5 2 2 2 2" xfId="78"/>
    <cellStyle name="20% - Акцент5 2 2 3" xfId="79"/>
    <cellStyle name="20% - Акцент5 2 3" xfId="80"/>
    <cellStyle name="20% - Акцент5 2 3 2" xfId="81"/>
    <cellStyle name="20% - Акцент5 2 3 2 2" xfId="82"/>
    <cellStyle name="20% - Акцент5 2 3 3" xfId="83"/>
    <cellStyle name="20% - Акцент5 2 4" xfId="84"/>
    <cellStyle name="20% - Акцент5 2 4 2" xfId="85"/>
    <cellStyle name="20% - Акцент5 2 5" xfId="86"/>
    <cellStyle name="20% - Акцент5 3" xfId="87"/>
    <cellStyle name="20% - Акцент5 3 2" xfId="88"/>
    <cellStyle name="20% - Акцент5 3 2 2" xfId="89"/>
    <cellStyle name="20% - Акцент5 3 3" xfId="90"/>
    <cellStyle name="20% - Акцент5 4" xfId="91"/>
    <cellStyle name="20% — акцент6" xfId="92"/>
    <cellStyle name="20% - Акцент6 2" xfId="93"/>
    <cellStyle name="20% - Акцент6 2 2" xfId="94"/>
    <cellStyle name="20% - Акцент6 2 2 2" xfId="95"/>
    <cellStyle name="20% - Акцент6 2 2 2 2" xfId="96"/>
    <cellStyle name="20% - Акцент6 2 2 3" xfId="97"/>
    <cellStyle name="20% - Акцент6 2 3" xfId="98"/>
    <cellStyle name="20% - Акцент6 2 3 2" xfId="99"/>
    <cellStyle name="20% - Акцент6 2 3 2 2" xfId="100"/>
    <cellStyle name="20% - Акцент6 2 3 3" xfId="101"/>
    <cellStyle name="20% - Акцент6 2 4" xfId="102"/>
    <cellStyle name="20% - Акцент6 2 4 2" xfId="103"/>
    <cellStyle name="20% - Акцент6 2 5" xfId="104"/>
    <cellStyle name="20% - Акцент6 3" xfId="105"/>
    <cellStyle name="20% - Акцент6 3 2" xfId="106"/>
    <cellStyle name="20% - Акцент6 3 2 2" xfId="107"/>
    <cellStyle name="20% - Акцент6 3 3" xfId="108"/>
    <cellStyle name="20% - Акцент6 4" xfId="109"/>
    <cellStyle name="40% — акцент1" xfId="110"/>
    <cellStyle name="40% - Акцент1 2" xfId="111"/>
    <cellStyle name="40% - Акцент1 2 2" xfId="112"/>
    <cellStyle name="40% - Акцент1 2 2 2" xfId="113"/>
    <cellStyle name="40% - Акцент1 2 2 2 2" xfId="114"/>
    <cellStyle name="40% - Акцент1 2 2 3" xfId="115"/>
    <cellStyle name="40% - Акцент1 2 3" xfId="116"/>
    <cellStyle name="40% - Акцент1 2 3 2" xfId="117"/>
    <cellStyle name="40% - Акцент1 2 3 2 2" xfId="118"/>
    <cellStyle name="40% - Акцент1 2 3 3" xfId="119"/>
    <cellStyle name="40% - Акцент1 2 4" xfId="120"/>
    <cellStyle name="40% - Акцент1 2 4 2" xfId="121"/>
    <cellStyle name="40% - Акцент1 2 5" xfId="122"/>
    <cellStyle name="40% - Акцент1 3" xfId="123"/>
    <cellStyle name="40% - Акцент1 3 2" xfId="124"/>
    <cellStyle name="40% - Акцент1 3 2 2" xfId="125"/>
    <cellStyle name="40% - Акцент1 3 3" xfId="126"/>
    <cellStyle name="40% - Акцент1 4" xfId="127"/>
    <cellStyle name="40% — акцент2" xfId="128"/>
    <cellStyle name="40% - Акцент2 2" xfId="129"/>
    <cellStyle name="40% - Акцент2 2 2" xfId="130"/>
    <cellStyle name="40% - Акцент2 2 2 2" xfId="131"/>
    <cellStyle name="40% - Акцент2 2 2 2 2" xfId="132"/>
    <cellStyle name="40% - Акцент2 2 2 3" xfId="133"/>
    <cellStyle name="40% - Акцент2 2 3" xfId="134"/>
    <cellStyle name="40% - Акцент2 2 3 2" xfId="135"/>
    <cellStyle name="40% - Акцент2 2 3 2 2" xfId="136"/>
    <cellStyle name="40% - Акцент2 2 3 3" xfId="137"/>
    <cellStyle name="40% - Акцент2 2 4" xfId="138"/>
    <cellStyle name="40% - Акцент2 2 4 2" xfId="139"/>
    <cellStyle name="40% - Акцент2 2 5" xfId="140"/>
    <cellStyle name="40% - Акцент2 3" xfId="141"/>
    <cellStyle name="40% - Акцент2 3 2" xfId="142"/>
    <cellStyle name="40% - Акцент2 3 2 2" xfId="143"/>
    <cellStyle name="40% - Акцент2 3 3" xfId="144"/>
    <cellStyle name="40% - Акцент2 4" xfId="145"/>
    <cellStyle name="40% — акцент3" xfId="146"/>
    <cellStyle name="40% - Акцент3 2" xfId="147"/>
    <cellStyle name="40% - Акцент3 2 2" xfId="148"/>
    <cellStyle name="40% - Акцент3 2 2 2" xfId="149"/>
    <cellStyle name="40% - Акцент3 2 2 2 2" xfId="150"/>
    <cellStyle name="40% - Акцент3 2 2 3" xfId="151"/>
    <cellStyle name="40% - Акцент3 2 3" xfId="152"/>
    <cellStyle name="40% - Акцент3 2 3 2" xfId="153"/>
    <cellStyle name="40% - Акцент3 2 3 2 2" xfId="154"/>
    <cellStyle name="40% - Акцент3 2 3 3" xfId="155"/>
    <cellStyle name="40% - Акцент3 2 4" xfId="156"/>
    <cellStyle name="40% - Акцент3 2 4 2" xfId="157"/>
    <cellStyle name="40% - Акцент3 2 5" xfId="158"/>
    <cellStyle name="40% - Акцент3 3" xfId="159"/>
    <cellStyle name="40% - Акцент3 3 2" xfId="160"/>
    <cellStyle name="40% - Акцент3 3 2 2" xfId="161"/>
    <cellStyle name="40% - Акцент3 3 3" xfId="162"/>
    <cellStyle name="40% - Акцент3 4" xfId="163"/>
    <cellStyle name="40% — акцент4" xfId="164"/>
    <cellStyle name="40% - Акцент4 2" xfId="165"/>
    <cellStyle name="40% - Акцент4 2 2" xfId="166"/>
    <cellStyle name="40% - Акцент4 2 2 2" xfId="167"/>
    <cellStyle name="40% - Акцент4 2 2 2 2" xfId="168"/>
    <cellStyle name="40% - Акцент4 2 2 3" xfId="169"/>
    <cellStyle name="40% - Акцент4 2 3" xfId="170"/>
    <cellStyle name="40% - Акцент4 2 3 2" xfId="171"/>
    <cellStyle name="40% - Акцент4 2 3 2 2" xfId="172"/>
    <cellStyle name="40% - Акцент4 2 3 3" xfId="173"/>
    <cellStyle name="40% - Акцент4 2 4" xfId="174"/>
    <cellStyle name="40% - Акцент4 2 4 2" xfId="175"/>
    <cellStyle name="40% - Акцент4 2 5" xfId="176"/>
    <cellStyle name="40% - Акцент4 3" xfId="177"/>
    <cellStyle name="40% - Акцент4 3 2" xfId="178"/>
    <cellStyle name="40% - Акцент4 3 2 2" xfId="179"/>
    <cellStyle name="40% - Акцент4 3 3" xfId="180"/>
    <cellStyle name="40% - Акцент4 4" xfId="181"/>
    <cellStyle name="40% — акцент5" xfId="182"/>
    <cellStyle name="40% - Акцент5 2" xfId="183"/>
    <cellStyle name="40% - Акцент5 2 2" xfId="184"/>
    <cellStyle name="40% - Акцент5 2 2 2" xfId="185"/>
    <cellStyle name="40% - Акцент5 2 2 2 2" xfId="186"/>
    <cellStyle name="40% - Акцент5 2 2 3" xfId="187"/>
    <cellStyle name="40% - Акцент5 2 3" xfId="188"/>
    <cellStyle name="40% - Акцент5 2 3 2" xfId="189"/>
    <cellStyle name="40% - Акцент5 2 3 2 2" xfId="190"/>
    <cellStyle name="40% - Акцент5 2 3 3" xfId="191"/>
    <cellStyle name="40% - Акцент5 2 4" xfId="192"/>
    <cellStyle name="40% - Акцент5 2 4 2" xfId="193"/>
    <cellStyle name="40% - Акцент5 2 5" xfId="194"/>
    <cellStyle name="40% - Акцент5 3" xfId="195"/>
    <cellStyle name="40% - Акцент5 3 2" xfId="196"/>
    <cellStyle name="40% - Акцент5 3 2 2" xfId="197"/>
    <cellStyle name="40% - Акцент5 3 3" xfId="198"/>
    <cellStyle name="40% - Акцент5 4" xfId="199"/>
    <cellStyle name="40% — акцент6" xfId="200"/>
    <cellStyle name="40% - Акцент6 2" xfId="201"/>
    <cellStyle name="40% - Акцент6 2 2" xfId="202"/>
    <cellStyle name="40% - Акцент6 2 2 2" xfId="203"/>
    <cellStyle name="40% - Акцент6 2 2 2 2" xfId="204"/>
    <cellStyle name="40% - Акцент6 2 2 3" xfId="205"/>
    <cellStyle name="40% - Акцент6 2 3" xfId="206"/>
    <cellStyle name="40% - Акцент6 2 3 2" xfId="207"/>
    <cellStyle name="40% - Акцент6 2 3 2 2" xfId="208"/>
    <cellStyle name="40% - Акцент6 2 3 3" xfId="209"/>
    <cellStyle name="40% - Акцент6 2 4" xfId="210"/>
    <cellStyle name="40% - Акцент6 2 4 2" xfId="211"/>
    <cellStyle name="40% - Акцент6 2 5" xfId="212"/>
    <cellStyle name="40% - Акцент6 3" xfId="213"/>
    <cellStyle name="40% - Акцент6 3 2" xfId="214"/>
    <cellStyle name="40% - Акцент6 3 2 2" xfId="215"/>
    <cellStyle name="40% - Акцент6 3 3" xfId="216"/>
    <cellStyle name="40% - Акцент6 4" xfId="217"/>
    <cellStyle name="60% — акцент1" xfId="218"/>
    <cellStyle name="60% - Акцент1 2" xfId="219"/>
    <cellStyle name="60% - Акцент1 3" xfId="220"/>
    <cellStyle name="60% — акцент2" xfId="221"/>
    <cellStyle name="60% - Акцент2 2" xfId="222"/>
    <cellStyle name="60% - Акцент2 3" xfId="223"/>
    <cellStyle name="60% — акцент3" xfId="224"/>
    <cellStyle name="60% - Акцент3 2" xfId="225"/>
    <cellStyle name="60% - Акцент3 3" xfId="226"/>
    <cellStyle name="60% — акцент4" xfId="227"/>
    <cellStyle name="60% - Акцент4 2" xfId="228"/>
    <cellStyle name="60% - Акцент4 3" xfId="229"/>
    <cellStyle name="60% — акцент5" xfId="230"/>
    <cellStyle name="60% - Акцент5 2" xfId="231"/>
    <cellStyle name="60% - Акцент5 3" xfId="232"/>
    <cellStyle name="60% — акцент6" xfId="233"/>
    <cellStyle name="60% - Акцент6 2" xfId="234"/>
    <cellStyle name="60% - Акцент6 3" xfId="235"/>
    <cellStyle name="xl76" xfId="813"/>
    <cellStyle name="Акцент1 2" xfId="237"/>
    <cellStyle name="Акцент1 3" xfId="238"/>
    <cellStyle name="Акцент1 4" xfId="236"/>
    <cellStyle name="Акцент2 2" xfId="240"/>
    <cellStyle name="Акцент2 3" xfId="241"/>
    <cellStyle name="Акцент2 4" xfId="239"/>
    <cellStyle name="Акцент3 2" xfId="243"/>
    <cellStyle name="Акцент3 3" xfId="244"/>
    <cellStyle name="Акцент3 4" xfId="242"/>
    <cellStyle name="Акцент4 2" xfId="246"/>
    <cellStyle name="Акцент4 3" xfId="247"/>
    <cellStyle name="Акцент4 4" xfId="245"/>
    <cellStyle name="Акцент5 2" xfId="249"/>
    <cellStyle name="Акцент5 3" xfId="250"/>
    <cellStyle name="Акцент5 4" xfId="248"/>
    <cellStyle name="Акцент6 2" xfId="252"/>
    <cellStyle name="Акцент6 3" xfId="253"/>
    <cellStyle name="Акцент6 4" xfId="251"/>
    <cellStyle name="Ввод  2" xfId="255"/>
    <cellStyle name="Ввод  2 2" xfId="256"/>
    <cellStyle name="Ввод  2 3" xfId="257"/>
    <cellStyle name="Ввод  3" xfId="258"/>
    <cellStyle name="Ввод  4" xfId="254"/>
    <cellStyle name="Вывод 2" xfId="260"/>
    <cellStyle name="Вывод 2 2" xfId="261"/>
    <cellStyle name="Вывод 2 3" xfId="262"/>
    <cellStyle name="Вывод 3" xfId="263"/>
    <cellStyle name="Вывод 4" xfId="259"/>
    <cellStyle name="Вычисление 2" xfId="265"/>
    <cellStyle name="Вычисление 2 2" xfId="266"/>
    <cellStyle name="Вычисление 2 3" xfId="267"/>
    <cellStyle name="Вычисление 3" xfId="268"/>
    <cellStyle name="Вычисление 4" xfId="264"/>
    <cellStyle name="Денежный 2" xfId="269"/>
    <cellStyle name="Денежный 2 2" xfId="270"/>
    <cellStyle name="Денежный 2 2 2" xfId="271"/>
    <cellStyle name="Денежный 2 2 3" xfId="272"/>
    <cellStyle name="Денежный 2 2 4" xfId="273"/>
    <cellStyle name="Денежный 2 2 5" xfId="274"/>
    <cellStyle name="Денежный 2 3" xfId="275"/>
    <cellStyle name="Денежный 2 3 2" xfId="276"/>
    <cellStyle name="Денежный 2 3 3" xfId="277"/>
    <cellStyle name="Денежный 2 3 4" xfId="278"/>
    <cellStyle name="Денежный 2 4" xfId="279"/>
    <cellStyle name="Денежный 2 4 2" xfId="280"/>
    <cellStyle name="Денежный 2 5" xfId="281"/>
    <cellStyle name="Денежный 2 5 2" xfId="282"/>
    <cellStyle name="Денежный 2 6" xfId="283"/>
    <cellStyle name="Денежный 2 7" xfId="284"/>
    <cellStyle name="Денежный 2 8" xfId="285"/>
    <cellStyle name="Заголовок 1 2" xfId="287"/>
    <cellStyle name="Заголовок 1 3" xfId="288"/>
    <cellStyle name="Заголовок 1 4" xfId="286"/>
    <cellStyle name="Заголовок 2 2" xfId="290"/>
    <cellStyle name="Заголовок 2 3" xfId="291"/>
    <cellStyle name="Заголовок 2 4" xfId="289"/>
    <cellStyle name="Заголовок 3 2" xfId="293"/>
    <cellStyle name="Заголовок 3 3" xfId="294"/>
    <cellStyle name="Заголовок 3 4" xfId="292"/>
    <cellStyle name="Заголовок 4 2" xfId="296"/>
    <cellStyle name="Заголовок 4 3" xfId="297"/>
    <cellStyle name="Заголовок 4 4" xfId="295"/>
    <cellStyle name="Итог 2" xfId="299"/>
    <cellStyle name="Итог 2 2" xfId="300"/>
    <cellStyle name="Итог 2 2 2" xfId="301"/>
    <cellStyle name="Итог 2 3" xfId="302"/>
    <cellStyle name="Итог 2 4" xfId="303"/>
    <cellStyle name="Итог 3" xfId="304"/>
    <cellStyle name="Итог 3 2" xfId="305"/>
    <cellStyle name="Итог 3 3" xfId="306"/>
    <cellStyle name="Итог 4" xfId="307"/>
    <cellStyle name="Итог 5" xfId="298"/>
    <cellStyle name="Контрольная ячейка 2" xfId="309"/>
    <cellStyle name="Контрольная ячейка 3" xfId="310"/>
    <cellStyle name="Контрольная ячейка 4" xfId="308"/>
    <cellStyle name="Название 2" xfId="312"/>
    <cellStyle name="Название 3" xfId="313"/>
    <cellStyle name="Название 4" xfId="311"/>
    <cellStyle name="Нейтральный 2" xfId="315"/>
    <cellStyle name="Нейтральный 3" xfId="316"/>
    <cellStyle name="Нейтральный 4" xfId="314"/>
    <cellStyle name="Обычный" xfId="0" builtinId="0"/>
    <cellStyle name="Обычный 10" xfId="317"/>
    <cellStyle name="Обычный 10 2" xfId="318"/>
    <cellStyle name="Обычный 10 2 2" xfId="319"/>
    <cellStyle name="Обычный 10 3" xfId="320"/>
    <cellStyle name="Обычный 10 3 2" xfId="321"/>
    <cellStyle name="Обычный 10 3 2 2" xfId="322"/>
    <cellStyle name="Обычный 10 3 2 2 2" xfId="323"/>
    <cellStyle name="Обычный 10 3 2 3" xfId="324"/>
    <cellStyle name="Обычный 10 3 2 4" xfId="325"/>
    <cellStyle name="Обычный 10 3 2 5" xfId="326"/>
    <cellStyle name="Обычный 10 3 3" xfId="327"/>
    <cellStyle name="Обычный 10 3 3 2" xfId="328"/>
    <cellStyle name="Обычный 10 3 3 2 2" xfId="329"/>
    <cellStyle name="Обычный 10 3 3 3" xfId="330"/>
    <cellStyle name="Обычный 10 3 4" xfId="331"/>
    <cellStyle name="Обычный 10 4" xfId="332"/>
    <cellStyle name="Обычный 10 4 2" xfId="333"/>
    <cellStyle name="Обычный 10 4 2 2" xfId="334"/>
    <cellStyle name="Обычный 10 5" xfId="335"/>
    <cellStyle name="Обычный 10 6" xfId="336"/>
    <cellStyle name="Обычный 11" xfId="337"/>
    <cellStyle name="Обычный 11 2" xfId="338"/>
    <cellStyle name="Обычный 11 3" xfId="339"/>
    <cellStyle name="Обычный 11 3 2" xfId="340"/>
    <cellStyle name="Обычный 12" xfId="341"/>
    <cellStyle name="Обычный 12 2" xfId="342"/>
    <cellStyle name="Обычный 13" xfId="343"/>
    <cellStyle name="Обычный 13 2" xfId="344"/>
    <cellStyle name="Обычный 14" xfId="345"/>
    <cellStyle name="Обычный 14 2" xfId="346"/>
    <cellStyle name="Обычный 15" xfId="347"/>
    <cellStyle name="Обычный 16" xfId="1"/>
    <cellStyle name="Обычный 2" xfId="348"/>
    <cellStyle name="Обычный 2 10" xfId="349"/>
    <cellStyle name="Обычный 2 10 2" xfId="350"/>
    <cellStyle name="Обычный 2 10 2 2" xfId="351"/>
    <cellStyle name="Обычный 2 10 2 3" xfId="352"/>
    <cellStyle name="Обычный 2 10 3" xfId="353"/>
    <cellStyle name="Обычный 2 10 4" xfId="354"/>
    <cellStyle name="Обычный 2 11" xfId="814"/>
    <cellStyle name="Обычный 2 12" xfId="818"/>
    <cellStyle name="Обычный 2 13" xfId="820"/>
    <cellStyle name="Обычный 2 2" xfId="355"/>
    <cellStyle name="Обычный 2 2 2" xfId="356"/>
    <cellStyle name="Обычный 2 2 2 2" xfId="357"/>
    <cellStyle name="Обычный 2 2 2 2 2" xfId="358"/>
    <cellStyle name="Обычный 2 2 2 2 2 2" xfId="359"/>
    <cellStyle name="Обычный 2 2 2 2 2 2 2" xfId="360"/>
    <cellStyle name="Обычный 2 2 2 2 3" xfId="361"/>
    <cellStyle name="Обычный 2 2 2 2 3 2" xfId="362"/>
    <cellStyle name="Обычный 2 2 2 2 4" xfId="363"/>
    <cellStyle name="Обычный 2 2 2 3" xfId="364"/>
    <cellStyle name="Обычный 2 2 2 3 2" xfId="365"/>
    <cellStyle name="Обычный 2 2 2 3 3" xfId="366"/>
    <cellStyle name="Обычный 2 2 2 4" xfId="367"/>
    <cellStyle name="Обычный 2 2 2 5" xfId="368"/>
    <cellStyle name="Обычный 2 2 3" xfId="369"/>
    <cellStyle name="Обычный 2 2 3 2" xfId="370"/>
    <cellStyle name="Обычный 2 2 3 3" xfId="371"/>
    <cellStyle name="Обычный 2 2 3 4" xfId="372"/>
    <cellStyle name="Обычный 2 2 4" xfId="373"/>
    <cellStyle name="Обычный 2 2 5" xfId="374"/>
    <cellStyle name="Обычный 2 2 5 2" xfId="375"/>
    <cellStyle name="Обычный 2 2 5 3" xfId="376"/>
    <cellStyle name="Обычный 2 2 6" xfId="377"/>
    <cellStyle name="Обычный 2 2 7" xfId="378"/>
    <cellStyle name="Обычный 2 2 8" xfId="379"/>
    <cellStyle name="Обычный 2 3" xfId="380"/>
    <cellStyle name="Обычный 2 3 2" xfId="381"/>
    <cellStyle name="Обычный 2 3 2 2" xfId="382"/>
    <cellStyle name="Обычный 2 3 2 2 2" xfId="383"/>
    <cellStyle name="Обычный 2 3 2 2 2 2" xfId="384"/>
    <cellStyle name="Обычный 2 3 2 2 2 2 2" xfId="385"/>
    <cellStyle name="Обычный 2 3 2 2 2 3" xfId="386"/>
    <cellStyle name="Обычный 2 3 2 2 3" xfId="387"/>
    <cellStyle name="Обычный 2 3 2 2 3 2" xfId="388"/>
    <cellStyle name="Обычный 2 3 2 2 4" xfId="389"/>
    <cellStyle name="Обычный 2 3 2 2 4 2" xfId="390"/>
    <cellStyle name="Обычный 2 3 2 2 5" xfId="391"/>
    <cellStyle name="Обычный 2 3 2 2 6" xfId="392"/>
    <cellStyle name="Обычный 2 3 2 3" xfId="393"/>
    <cellStyle name="Обычный 2 3 2 3 2" xfId="394"/>
    <cellStyle name="Обычный 2 3 2 3 2 2" xfId="395"/>
    <cellStyle name="Обычный 2 3 2 3 3" xfId="396"/>
    <cellStyle name="Обычный 2 3 2 3 4" xfId="397"/>
    <cellStyle name="Обычный 2 3 2 3 4 2" xfId="398"/>
    <cellStyle name="Обычный 2 3 2 3 5" xfId="399"/>
    <cellStyle name="Обычный 2 3 2 3 6" xfId="400"/>
    <cellStyle name="Обычный 2 3 2 3 7" xfId="401"/>
    <cellStyle name="Обычный 2 3 2 4" xfId="402"/>
    <cellStyle name="Обычный 2 3 2 4 2" xfId="403"/>
    <cellStyle name="Обычный 2 3 2 4 3" xfId="404"/>
    <cellStyle name="Обычный 2 3 2 4 3 2" xfId="405"/>
    <cellStyle name="Обычный 2 3 2 4 4" xfId="406"/>
    <cellStyle name="Обычный 2 3 2 4 5" xfId="407"/>
    <cellStyle name="Обычный 2 3 2 5" xfId="408"/>
    <cellStyle name="Обычный 2 3 2 6" xfId="409"/>
    <cellStyle name="Обычный 2 3 3" xfId="410"/>
    <cellStyle name="Обычный 2 3 3 2" xfId="411"/>
    <cellStyle name="Обычный 2 3 3 2 2" xfId="412"/>
    <cellStyle name="Обычный 2 3 3 3" xfId="413"/>
    <cellStyle name="Обычный 2 3 3 4" xfId="414"/>
    <cellStyle name="Обычный 2 3 4" xfId="415"/>
    <cellStyle name="Обычный 2 3 5" xfId="416"/>
    <cellStyle name="Обычный 2 4" xfId="417"/>
    <cellStyle name="Обычный 2 4 2" xfId="418"/>
    <cellStyle name="Обычный 2 4 2 2" xfId="419"/>
    <cellStyle name="Обычный 2 4 2 2 2" xfId="420"/>
    <cellStyle name="Обычный 2 4 2 3" xfId="421"/>
    <cellStyle name="Обычный 2 4 2 4" xfId="422"/>
    <cellStyle name="Обычный 2 4 2 4 2" xfId="423"/>
    <cellStyle name="Обычный 2 4 2 4 2 2" xfId="424"/>
    <cellStyle name="Обычный 2 4 2 4 3" xfId="425"/>
    <cellStyle name="Обычный 2 4 2 4 4" xfId="426"/>
    <cellStyle name="Обычный 2 4 2 5" xfId="427"/>
    <cellStyle name="Обычный 2 4 2 6" xfId="428"/>
    <cellStyle name="Обычный 2 4 3" xfId="429"/>
    <cellStyle name="Обычный 2 4 3 2" xfId="430"/>
    <cellStyle name="Обычный 2 4 3 2 2" xfId="431"/>
    <cellStyle name="Обычный 2 4 3 2 2 2" xfId="432"/>
    <cellStyle name="Обычный 2 4 3 2 3" xfId="433"/>
    <cellStyle name="Обычный 2 4 3 2 4" xfId="434"/>
    <cellStyle name="Обычный 2 4 4" xfId="435"/>
    <cellStyle name="Обычный 2 4 4 2" xfId="436"/>
    <cellStyle name="Обычный 2 4 4 3" xfId="437"/>
    <cellStyle name="Обычный 2 4 5" xfId="438"/>
    <cellStyle name="Обычный 2 5" xfId="439"/>
    <cellStyle name="Обычный 2 5 2" xfId="440"/>
    <cellStyle name="Обычный 2 5 2 2" xfId="441"/>
    <cellStyle name="Обычный 2 5 3" xfId="442"/>
    <cellStyle name="Обычный 2 5 3 2" xfId="443"/>
    <cellStyle name="Обычный 2 5 3 3" xfId="444"/>
    <cellStyle name="Обычный 2 5 3 4" xfId="445"/>
    <cellStyle name="Обычный 2 5 4" xfId="446"/>
    <cellStyle name="Обычный 2 5 5" xfId="447"/>
    <cellStyle name="Обычный 2 5 5 2" xfId="448"/>
    <cellStyle name="Обычный 2 5 6" xfId="449"/>
    <cellStyle name="Обычный 2 6" xfId="450"/>
    <cellStyle name="Обычный 2 6 2" xfId="451"/>
    <cellStyle name="Обычный 2 6 2 2" xfId="452"/>
    <cellStyle name="Обычный 2 6 2 3" xfId="453"/>
    <cellStyle name="Обычный 2 6 3" xfId="454"/>
    <cellStyle name="Обычный 2 6 3 2" xfId="455"/>
    <cellStyle name="Обычный 2 6 3 3" xfId="456"/>
    <cellStyle name="Обычный 2 6 4" xfId="457"/>
    <cellStyle name="Обычный 2 6 4 2" xfId="458"/>
    <cellStyle name="Обычный 2 7" xfId="459"/>
    <cellStyle name="Обычный 2 7 2" xfId="460"/>
    <cellStyle name="Обычный 2 8" xfId="461"/>
    <cellStyle name="Обычный 2 8 2" xfId="462"/>
    <cellStyle name="Обычный 2 9" xfId="463"/>
    <cellStyle name="Обычный 2 9 2" xfId="464"/>
    <cellStyle name="Обычный 2 9 2 2" xfId="465"/>
    <cellStyle name="Обычный 2 9 2 3" xfId="466"/>
    <cellStyle name="Обычный 2 9 2 4" xfId="467"/>
    <cellStyle name="Обычный 2 9 3" xfId="468"/>
    <cellStyle name="Обычный 2 9 3 2" xfId="469"/>
    <cellStyle name="Обычный 2 9 4" xfId="470"/>
    <cellStyle name="Обычный 3" xfId="471"/>
    <cellStyle name="Обычный 3 10" xfId="472"/>
    <cellStyle name="Обычный 3 11" xfId="817"/>
    <cellStyle name="Обычный 3 12" xfId="822"/>
    <cellStyle name="Обычный 3 2" xfId="473"/>
    <cellStyle name="Обычный 3 2 2" xfId="474"/>
    <cellStyle name="Обычный 3 2 2 2" xfId="475"/>
    <cellStyle name="Обычный 3 2 2 2 2" xfId="476"/>
    <cellStyle name="Обычный 3 2 2 2 3" xfId="477"/>
    <cellStyle name="Обычный 3 2 2 3" xfId="478"/>
    <cellStyle name="Обычный 3 2 2 4" xfId="479"/>
    <cellStyle name="Обычный 3 2 2 4 2" xfId="480"/>
    <cellStyle name="Обычный 3 2 2 5" xfId="481"/>
    <cellStyle name="Обычный 3 2 2 6" xfId="482"/>
    <cellStyle name="Обычный 3 2 2 6 2" xfId="483"/>
    <cellStyle name="Обычный 3 2 2 6 3" xfId="484"/>
    <cellStyle name="Обычный 3 2 3" xfId="485"/>
    <cellStyle name="Обычный 3 2 3 2" xfId="486"/>
    <cellStyle name="Обычный 3 2 4" xfId="487"/>
    <cellStyle name="Обычный 3 2 4 2" xfId="488"/>
    <cellStyle name="Обычный 3 2 4 2 2" xfId="489"/>
    <cellStyle name="Обычный 3 2 5" xfId="490"/>
    <cellStyle name="Обычный 3 2 6" xfId="491"/>
    <cellStyle name="Обычный 3 2 6 2" xfId="492"/>
    <cellStyle name="Обычный 3 2 7" xfId="493"/>
    <cellStyle name="Обычный 3 3" xfId="494"/>
    <cellStyle name="Обычный 3 3 2" xfId="495"/>
    <cellStyle name="Обычный 3 3 3" xfId="496"/>
    <cellStyle name="Обычный 3 4" xfId="497"/>
    <cellStyle name="Обычный 3 4 2" xfId="498"/>
    <cellStyle name="Обычный 3 4 3" xfId="499"/>
    <cellStyle name="Обычный 3 4 3 2" xfId="500"/>
    <cellStyle name="Обычный 3 4 3 2 2" xfId="501"/>
    <cellStyle name="Обычный 3 4 4" xfId="502"/>
    <cellStyle name="Обычный 3 4 4 2" xfId="503"/>
    <cellStyle name="Обычный 3 4 5" xfId="504"/>
    <cellStyle name="Обычный 3 4 6" xfId="505"/>
    <cellStyle name="Обычный 3 4 6 2" xfId="506"/>
    <cellStyle name="Обычный 3 4 6 2 2" xfId="507"/>
    <cellStyle name="Обычный 3 4 6 3" xfId="508"/>
    <cellStyle name="Обычный 3 4 7" xfId="509"/>
    <cellStyle name="Обычный 3 5" xfId="510"/>
    <cellStyle name="Обычный 3 5 2" xfId="511"/>
    <cellStyle name="Обычный 3 5 3" xfId="512"/>
    <cellStyle name="Обычный 3 5 3 2" xfId="513"/>
    <cellStyle name="Обычный 3 5 3 2 2" xfId="514"/>
    <cellStyle name="Обычный 3 5 3 3" xfId="515"/>
    <cellStyle name="Обычный 3 5 4" xfId="516"/>
    <cellStyle name="Обычный 3 6" xfId="517"/>
    <cellStyle name="Обычный 3 6 2" xfId="518"/>
    <cellStyle name="Обычный 3 7" xfId="519"/>
    <cellStyle name="Обычный 3 7 2" xfId="520"/>
    <cellStyle name="Обычный 3 8" xfId="521"/>
    <cellStyle name="Обычный 3 8 2" xfId="522"/>
    <cellStyle name="Обычный 3 8 2 2" xfId="523"/>
    <cellStyle name="Обычный 3 9" xfId="524"/>
    <cellStyle name="Обычный 3 9 2" xfId="525"/>
    <cellStyle name="Обычный 3 9 3" xfId="526"/>
    <cellStyle name="Обычный 3 9 4" xfId="527"/>
    <cellStyle name="Обычный 4" xfId="528"/>
    <cellStyle name="Обычный 4 2" xfId="529"/>
    <cellStyle name="Обычный 4 2 2" xfId="530"/>
    <cellStyle name="Обычный 4 2 3" xfId="531"/>
    <cellStyle name="Обычный 4 2 3 2" xfId="532"/>
    <cellStyle name="Обычный 4 2 3 2 2" xfId="533"/>
    <cellStyle name="Обычный 4 2 3 3" xfId="534"/>
    <cellStyle name="Обычный 4 2 4" xfId="535"/>
    <cellStyle name="Обычный 4 2 5" xfId="536"/>
    <cellStyle name="Обычный 4 2 5 2" xfId="537"/>
    <cellStyle name="Обычный 4 2 6" xfId="538"/>
    <cellStyle name="Обычный 4 2 6 2" xfId="539"/>
    <cellStyle name="Обычный 4 2 6 3" xfId="540"/>
    <cellStyle name="Обычный 4 2 6 4" xfId="541"/>
    <cellStyle name="Обычный 4 2 7" xfId="816"/>
    <cellStyle name="Обычный 4 3" xfId="542"/>
    <cellStyle name="Обычный 4 4" xfId="543"/>
    <cellStyle name="Обычный 4 4 2" xfId="544"/>
    <cellStyle name="Обычный 4 5" xfId="545"/>
    <cellStyle name="Обычный 4 6" xfId="546"/>
    <cellStyle name="Обычный 4 6 2" xfId="547"/>
    <cellStyle name="Обычный 4 6 3" xfId="548"/>
    <cellStyle name="Обычный 4 6 4" xfId="549"/>
    <cellStyle name="Обычный 4 7" xfId="550"/>
    <cellStyle name="Обычный 4 8" xfId="815"/>
    <cellStyle name="Обычный 4 9" xfId="819"/>
    <cellStyle name="Обычный 5" xfId="551"/>
    <cellStyle name="Обычный 5 10" xfId="552"/>
    <cellStyle name="Обычный 5 2" xfId="553"/>
    <cellStyle name="Обычный 5 2 2" xfId="554"/>
    <cellStyle name="Обычный 5 2 2 2" xfId="555"/>
    <cellStyle name="Обычный 5 2 2 2 2" xfId="556"/>
    <cellStyle name="Обычный 5 2 2 2 2 2" xfId="557"/>
    <cellStyle name="Обычный 5 2 2 2 2 3" xfId="558"/>
    <cellStyle name="Обычный 5 2 2 2 3" xfId="559"/>
    <cellStyle name="Обычный 5 2 2 3" xfId="560"/>
    <cellStyle name="Обычный 5 2 2 3 2" xfId="561"/>
    <cellStyle name="Обычный 5 2 2 4" xfId="562"/>
    <cellStyle name="Обычный 5 2 3" xfId="563"/>
    <cellStyle name="Обычный 5 2 3 2" xfId="564"/>
    <cellStyle name="Обычный 5 2 3 2 2" xfId="565"/>
    <cellStyle name="Обычный 5 2 3 2 3" xfId="566"/>
    <cellStyle name="Обычный 5 2 3 2 4" xfId="567"/>
    <cellStyle name="Обычный 5 2 3 3" xfId="568"/>
    <cellStyle name="Обычный 5 2 3 3 2" xfId="569"/>
    <cellStyle name="Обычный 5 2 3 3 3" xfId="570"/>
    <cellStyle name="Обычный 5 2 3 4" xfId="571"/>
    <cellStyle name="Обычный 5 2 3 4 2" xfId="572"/>
    <cellStyle name="Обычный 5 2 3 4 3" xfId="573"/>
    <cellStyle name="Обычный 5 2 3 5" xfId="574"/>
    <cellStyle name="Обычный 5 2 4" xfId="575"/>
    <cellStyle name="Обычный 5 2 4 2" xfId="576"/>
    <cellStyle name="Обычный 5 2 4 3" xfId="577"/>
    <cellStyle name="Обычный 5 2 5" xfId="578"/>
    <cellStyle name="Обычный 5 2 5 2" xfId="579"/>
    <cellStyle name="Обычный 5 2 5 3" xfId="580"/>
    <cellStyle name="Обычный 5 2 5 4" xfId="581"/>
    <cellStyle name="Обычный 5 3" xfId="582"/>
    <cellStyle name="Обычный 5 3 2" xfId="583"/>
    <cellStyle name="Обычный 5 3 2 2" xfId="584"/>
    <cellStyle name="Обычный 5 3 2 3" xfId="585"/>
    <cellStyle name="Обычный 5 3 3" xfId="586"/>
    <cellStyle name="Обычный 5 3 3 2" xfId="587"/>
    <cellStyle name="Обычный 5 3 3 2 2" xfId="588"/>
    <cellStyle name="Обычный 5 3 3 3" xfId="589"/>
    <cellStyle name="Обычный 5 3 3 4" xfId="590"/>
    <cellStyle name="Обычный 5 3 4" xfId="591"/>
    <cellStyle name="Обычный 5 3 4 2" xfId="592"/>
    <cellStyle name="Обычный 5 3 4 3" xfId="593"/>
    <cellStyle name="Обычный 5 3 5" xfId="594"/>
    <cellStyle name="Обычный 5 4" xfId="595"/>
    <cellStyle name="Обычный 5 4 2" xfId="596"/>
    <cellStyle name="Обычный 5 4 3" xfId="597"/>
    <cellStyle name="Обычный 5 4 3 2" xfId="598"/>
    <cellStyle name="Обычный 5 4 3 3" xfId="599"/>
    <cellStyle name="Обычный 5 4 4" xfId="600"/>
    <cellStyle name="Обычный 5 4 5" xfId="601"/>
    <cellStyle name="Обычный 5 5" xfId="602"/>
    <cellStyle name="Обычный 5 5 2" xfId="603"/>
    <cellStyle name="Обычный 5 5 2 2" xfId="604"/>
    <cellStyle name="Обычный 5 5 2 3" xfId="605"/>
    <cellStyle name="Обычный 5 5 3" xfId="606"/>
    <cellStyle name="Обычный 5 6" xfId="607"/>
    <cellStyle name="Обычный 5 6 2" xfId="608"/>
    <cellStyle name="Обычный 5 6 3" xfId="609"/>
    <cellStyle name="Обычный 5 6 4" xfId="610"/>
    <cellStyle name="Обычный 5 6 5" xfId="611"/>
    <cellStyle name="Обычный 5 7" xfId="612"/>
    <cellStyle name="Обычный 5 8" xfId="613"/>
    <cellStyle name="Обычный 5 9" xfId="614"/>
    <cellStyle name="Обычный 6" xfId="615"/>
    <cellStyle name="Обычный 6 10" xfId="616"/>
    <cellStyle name="Обычный 6 11" xfId="617"/>
    <cellStyle name="Обычный 6 12" xfId="618"/>
    <cellStyle name="Обычный 6 2" xfId="619"/>
    <cellStyle name="Обычный 6 2 2" xfId="620"/>
    <cellStyle name="Обычный 6 2 2 2" xfId="621"/>
    <cellStyle name="Обычный 6 2 2 2 2" xfId="622"/>
    <cellStyle name="Обычный 6 2 2 3" xfId="623"/>
    <cellStyle name="Обычный 6 2 3" xfId="624"/>
    <cellStyle name="Обычный 6 2 3 2" xfId="625"/>
    <cellStyle name="Обычный 6 2 3 3" xfId="626"/>
    <cellStyle name="Обычный 6 2 3 4" xfId="627"/>
    <cellStyle name="Обычный 6 2 4" xfId="628"/>
    <cellStyle name="Обычный 6 3" xfId="629"/>
    <cellStyle name="Обычный 6 3 2" xfId="630"/>
    <cellStyle name="Обычный 6 3 2 2" xfId="631"/>
    <cellStyle name="Обычный 6 3 2 2 2" xfId="632"/>
    <cellStyle name="Обычный 6 3 2 2 3" xfId="633"/>
    <cellStyle name="Обычный 6 3 2 3" xfId="634"/>
    <cellStyle name="Обычный 6 3 2 4" xfId="635"/>
    <cellStyle name="Обычный 6 3 3" xfId="636"/>
    <cellStyle name="Обычный 6 3 3 2" xfId="637"/>
    <cellStyle name="Обычный 6 3 3 3" xfId="638"/>
    <cellStyle name="Обычный 6 3 4" xfId="639"/>
    <cellStyle name="Обычный 6 4" xfId="640"/>
    <cellStyle name="Обычный 6 4 2" xfId="641"/>
    <cellStyle name="Обычный 6 4 3" xfId="642"/>
    <cellStyle name="Обычный 6 4 4" xfId="643"/>
    <cellStyle name="Обычный 6 5" xfId="644"/>
    <cellStyle name="Обычный 6 5 2" xfId="645"/>
    <cellStyle name="Обычный 6 5 2 2" xfId="646"/>
    <cellStyle name="Обычный 6 5 3" xfId="647"/>
    <cellStyle name="Обычный 6 5 3 2" xfId="648"/>
    <cellStyle name="Обычный 6 5 3 2 2" xfId="649"/>
    <cellStyle name="Обычный 6 5 4" xfId="650"/>
    <cellStyle name="Обычный 6 5 5" xfId="651"/>
    <cellStyle name="Обычный 6 5 6" xfId="652"/>
    <cellStyle name="Обычный 6 5 7" xfId="653"/>
    <cellStyle name="Обычный 6 5 7 2" xfId="654"/>
    <cellStyle name="Обычный 6 5 8" xfId="655"/>
    <cellStyle name="Обычный 6 6" xfId="656"/>
    <cellStyle name="Обычный 6 6 2" xfId="657"/>
    <cellStyle name="Обычный 6 6 3" xfId="658"/>
    <cellStyle name="Обычный 6 7" xfId="659"/>
    <cellStyle name="Обычный 6 7 2" xfId="660"/>
    <cellStyle name="Обычный 6 7 3" xfId="661"/>
    <cellStyle name="Обычный 6 7 3 2" xfId="662"/>
    <cellStyle name="Обычный 6 7 3 2 2" xfId="663"/>
    <cellStyle name="Обычный 6 7 4" xfId="664"/>
    <cellStyle name="Обычный 6 7 5" xfId="665"/>
    <cellStyle name="Обычный 6 7 6" xfId="666"/>
    <cellStyle name="Обычный 6 7 6 2" xfId="667"/>
    <cellStyle name="Обычный 6 8" xfId="668"/>
    <cellStyle name="Обычный 6 8 2" xfId="669"/>
    <cellStyle name="Обычный 6 8 3" xfId="670"/>
    <cellStyle name="Обычный 6 9" xfId="671"/>
    <cellStyle name="Обычный 6 9 2" xfId="672"/>
    <cellStyle name="Обычный 6 9 3" xfId="673"/>
    <cellStyle name="Обычный 7" xfId="674"/>
    <cellStyle name="Обычный 7 2" xfId="675"/>
    <cellStyle name="Обычный 7 2 2" xfId="676"/>
    <cellStyle name="Обычный 7 2 2 2" xfId="677"/>
    <cellStyle name="Обычный 7 2 2 3" xfId="678"/>
    <cellStyle name="Обычный 7 2 2 4" xfId="679"/>
    <cellStyle name="Обычный 7 2 3" xfId="680"/>
    <cellStyle name="Обычный 7 2 3 2" xfId="681"/>
    <cellStyle name="Обычный 7 2 3 3" xfId="682"/>
    <cellStyle name="Обычный 7 2 3 4" xfId="683"/>
    <cellStyle name="Обычный 7 2 4" xfId="684"/>
    <cellStyle name="Обычный 7 2 4 2" xfId="685"/>
    <cellStyle name="Обычный 7 2 4 3" xfId="686"/>
    <cellStyle name="Обычный 7 2 4 4" xfId="687"/>
    <cellStyle name="Обычный 7 3" xfId="688"/>
    <cellStyle name="Обычный 7 3 2" xfId="689"/>
    <cellStyle name="Обычный 7 3 2 2" xfId="690"/>
    <cellStyle name="Обычный 7 3 2 3" xfId="691"/>
    <cellStyle name="Обычный 7 3 2 4" xfId="692"/>
    <cellStyle name="Обычный 7 4" xfId="693"/>
    <cellStyle name="Обычный 7 4 2" xfId="694"/>
    <cellStyle name="Обычный 7 4 2 2" xfId="695"/>
    <cellStyle name="Обычный 7 4 2 3" xfId="696"/>
    <cellStyle name="Обычный 7 4 3" xfId="697"/>
    <cellStyle name="Обычный 7 4 4" xfId="698"/>
    <cellStyle name="Обычный 7 5" xfId="699"/>
    <cellStyle name="Обычный 7 5 2" xfId="700"/>
    <cellStyle name="Обычный 7 5 3" xfId="701"/>
    <cellStyle name="Обычный 7 6" xfId="702"/>
    <cellStyle name="Обычный 7 7" xfId="703"/>
    <cellStyle name="Обычный 7 8" xfId="704"/>
    <cellStyle name="Обычный 7 9" xfId="705"/>
    <cellStyle name="Обычный 8" xfId="706"/>
    <cellStyle name="Обычный 8 2" xfId="707"/>
    <cellStyle name="Обычный 8 2 2" xfId="708"/>
    <cellStyle name="Обычный 8 2 2 2" xfId="709"/>
    <cellStyle name="Обычный 8 2 3" xfId="710"/>
    <cellStyle name="Обычный 8 2 4" xfId="711"/>
    <cellStyle name="Обычный 8 3" xfId="712"/>
    <cellStyle name="Обычный 8 3 2" xfId="713"/>
    <cellStyle name="Обычный 8 4" xfId="714"/>
    <cellStyle name="Обычный 8 4 2" xfId="715"/>
    <cellStyle name="Обычный 8 4 3" xfId="716"/>
    <cellStyle name="Обычный 8 5" xfId="717"/>
    <cellStyle name="Обычный 8 5 2" xfId="718"/>
    <cellStyle name="Обычный 8 5 3" xfId="719"/>
    <cellStyle name="Обычный 8 5 3 2" xfId="720"/>
    <cellStyle name="Обычный 8 6" xfId="721"/>
    <cellStyle name="Обычный 8 6 2" xfId="722"/>
    <cellStyle name="Обычный 8 6 3" xfId="723"/>
    <cellStyle name="Обычный 8 6 3 2" xfId="724"/>
    <cellStyle name="Обычный 8 7" xfId="725"/>
    <cellStyle name="Обычный 8 7 2" xfId="726"/>
    <cellStyle name="Обычный 8 7 3" xfId="727"/>
    <cellStyle name="Обычный 8 8" xfId="728"/>
    <cellStyle name="Обычный 9" xfId="729"/>
    <cellStyle name="Обычный 9 2" xfId="730"/>
    <cellStyle name="Обычный 9 2 2" xfId="731"/>
    <cellStyle name="Обычный 9 2 2 2" xfId="732"/>
    <cellStyle name="Обычный 9 2 2 2 2" xfId="733"/>
    <cellStyle name="Обычный 9 2 2 2 3" xfId="734"/>
    <cellStyle name="Обычный 9 2 2 2 4" xfId="735"/>
    <cellStyle name="Обычный 9 2 3" xfId="736"/>
    <cellStyle name="Обычный 9 2 3 2" xfId="737"/>
    <cellStyle name="Обычный 9 2 3 3" xfId="738"/>
    <cellStyle name="Обычный 9 2 3 4" xfId="739"/>
    <cellStyle name="Обычный 9 2 4" xfId="740"/>
    <cellStyle name="Обычный 9 2 4 2" xfId="741"/>
    <cellStyle name="Обычный 9 2 4 2 2" xfId="742"/>
    <cellStyle name="Обычный 9 2 4 3" xfId="743"/>
    <cellStyle name="Обычный 9 2 4 4" xfId="744"/>
    <cellStyle name="Обычный 9 2 5" xfId="745"/>
    <cellStyle name="Обычный 9 2 5 2" xfId="746"/>
    <cellStyle name="Обычный 9 2 5 3" xfId="747"/>
    <cellStyle name="Обычный 9 2 5 4" xfId="748"/>
    <cellStyle name="Обычный 9 2 6" xfId="749"/>
    <cellStyle name="Обычный 9 3" xfId="750"/>
    <cellStyle name="Обычный 9 3 2" xfId="751"/>
    <cellStyle name="Обычный 9 3 2 2" xfId="752"/>
    <cellStyle name="Обычный 9 3 2 2 2" xfId="753"/>
    <cellStyle name="Обычный 9 3 2 2 3" xfId="754"/>
    <cellStyle name="Обычный 9 3 2 3" xfId="755"/>
    <cellStyle name="Обычный 9 3 2 4" xfId="756"/>
    <cellStyle name="Обычный 9 4" xfId="757"/>
    <cellStyle name="Обычный 9 4 2" xfId="758"/>
    <cellStyle name="Обычный 9 4 3" xfId="759"/>
    <cellStyle name="Обычный 9 5" xfId="760"/>
    <cellStyle name="Обычный 9 5 2" xfId="761"/>
    <cellStyle name="Обычный 9 6" xfId="762"/>
    <cellStyle name="Плохой 2" xfId="764"/>
    <cellStyle name="Плохой 3" xfId="765"/>
    <cellStyle name="Плохой 4" xfId="763"/>
    <cellStyle name="Пояснение 2" xfId="767"/>
    <cellStyle name="Пояснение 3" xfId="768"/>
    <cellStyle name="Пояснение 4" xfId="766"/>
    <cellStyle name="Примечание 2" xfId="770"/>
    <cellStyle name="Примечание 2 2" xfId="771"/>
    <cellStyle name="Примечание 2 2 2" xfId="772"/>
    <cellStyle name="Примечание 2 2 2 2" xfId="773"/>
    <cellStyle name="Примечание 2 2 3" xfId="774"/>
    <cellStyle name="Примечание 2 2 4" xfId="775"/>
    <cellStyle name="Примечание 2 3" xfId="776"/>
    <cellStyle name="Примечание 2 3 2" xfId="777"/>
    <cellStyle name="Примечание 2 3 3" xfId="778"/>
    <cellStyle name="Примечание 2 3 3 2" xfId="779"/>
    <cellStyle name="Примечание 2 4" xfId="780"/>
    <cellStyle name="Примечание 2 5" xfId="781"/>
    <cellStyle name="Примечание 2 6" xfId="782"/>
    <cellStyle name="Примечание 2 7" xfId="783"/>
    <cellStyle name="Примечание 2 7 2" xfId="784"/>
    <cellStyle name="Примечание 2 8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3 3 2" xfId="790"/>
    <cellStyle name="Примечание 3 3 2 2" xfId="791"/>
    <cellStyle name="Примечание 3 3 3" xfId="792"/>
    <cellStyle name="Примечание 3 4" xfId="793"/>
    <cellStyle name="Примечание 4" xfId="794"/>
    <cellStyle name="Примечание 4 2" xfId="795"/>
    <cellStyle name="Примечание 4 3" xfId="796"/>
    <cellStyle name="Примечание 4 3 2" xfId="797"/>
    <cellStyle name="Примечание 4 4" xfId="798"/>
    <cellStyle name="Примечание 4 5" xfId="799"/>
    <cellStyle name="Примечание 5" xfId="800"/>
    <cellStyle name="Примечание 6" xfId="769"/>
    <cellStyle name="Связанная ячейка 2" xfId="802"/>
    <cellStyle name="Связанная ячейка 3" xfId="803"/>
    <cellStyle name="Связанная ячейка 4" xfId="801"/>
    <cellStyle name="Стиль 1" xfId="804"/>
    <cellStyle name="Текст предупреждения 2" xfId="806"/>
    <cellStyle name="Текст предупреждения 3" xfId="807"/>
    <cellStyle name="Текст предупреждения 4" xfId="805"/>
    <cellStyle name="Финансовый" xfId="823" builtinId="3"/>
    <cellStyle name="Финансовый 2" xfId="808"/>
    <cellStyle name="Финансовый 2 2" xfId="821"/>
    <cellStyle name="Финансовый 3" xfId="809"/>
    <cellStyle name="Хороший 2" xfId="811"/>
    <cellStyle name="Хороший 3" xfId="812"/>
    <cellStyle name="Хороший 4" xfId="8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zoomScaleNormal="100" zoomScaleSheetLayoutView="100" workbookViewId="0">
      <selection activeCell="O9" sqref="O9"/>
    </sheetView>
  </sheetViews>
  <sheetFormatPr defaultRowHeight="15"/>
  <cols>
    <col min="1" max="1" width="37.140625" customWidth="1"/>
    <col min="2" max="2" width="10.5703125" bestFit="1" customWidth="1"/>
    <col min="3" max="5" width="10.28515625" customWidth="1"/>
    <col min="6" max="6" width="10.28515625" style="26" customWidth="1"/>
    <col min="7" max="7" width="11.28515625" bestFit="1" customWidth="1"/>
    <col min="8" max="10" width="10.28515625" customWidth="1"/>
    <col min="11" max="11" width="10.28515625" style="26" customWidth="1"/>
    <col min="12" max="12" width="13.42578125" customWidth="1"/>
    <col min="13" max="13" width="11.42578125" customWidth="1"/>
    <col min="14" max="14" width="13.7109375" customWidth="1"/>
    <col min="15" max="15" width="11.28515625" customWidth="1"/>
  </cols>
  <sheetData>
    <row r="1" spans="1:15">
      <c r="N1" s="53" t="s">
        <v>114</v>
      </c>
    </row>
    <row r="2" spans="1:15" s="26" customFormat="1"/>
    <row r="3" spans="1:15" s="26" customFormat="1"/>
    <row r="4" spans="1:15">
      <c r="A4" s="59" t="s">
        <v>115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6" spans="1:15" ht="15" customHeight="1">
      <c r="A6" s="62" t="s">
        <v>0</v>
      </c>
      <c r="B6" s="60" t="s">
        <v>1</v>
      </c>
      <c r="C6" s="60" t="s">
        <v>66</v>
      </c>
      <c r="D6" s="60" t="s">
        <v>67</v>
      </c>
      <c r="E6" s="60" t="s">
        <v>69</v>
      </c>
      <c r="F6" s="60" t="s">
        <v>96</v>
      </c>
      <c r="G6" s="60" t="s">
        <v>2</v>
      </c>
      <c r="H6" s="60" t="s">
        <v>66</v>
      </c>
      <c r="I6" s="60" t="s">
        <v>67</v>
      </c>
      <c r="J6" s="60" t="s">
        <v>97</v>
      </c>
      <c r="K6" s="60" t="s">
        <v>98</v>
      </c>
      <c r="L6" s="62" t="s">
        <v>99</v>
      </c>
      <c r="M6" s="60" t="s">
        <v>100</v>
      </c>
      <c r="N6" s="60" t="s">
        <v>101</v>
      </c>
      <c r="O6" s="64" t="s">
        <v>102</v>
      </c>
    </row>
    <row r="7" spans="1:15" ht="49.5" customHeight="1">
      <c r="A7" s="63"/>
      <c r="B7" s="61"/>
      <c r="C7" s="61"/>
      <c r="D7" s="61"/>
      <c r="E7" s="61"/>
      <c r="F7" s="61"/>
      <c r="G7" s="61"/>
      <c r="H7" s="61"/>
      <c r="I7" s="61"/>
      <c r="J7" s="61"/>
      <c r="K7" s="61"/>
      <c r="L7" s="63"/>
      <c r="M7" s="61"/>
      <c r="N7" s="61"/>
      <c r="O7" s="64"/>
    </row>
    <row r="8" spans="1:15">
      <c r="A8" s="1">
        <v>1</v>
      </c>
      <c r="B8" s="2">
        <v>2</v>
      </c>
      <c r="C8" s="2">
        <v>3</v>
      </c>
      <c r="D8" s="2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</row>
    <row r="9" spans="1:15">
      <c r="A9" s="6" t="s">
        <v>61</v>
      </c>
      <c r="B9" s="4">
        <v>2540387</v>
      </c>
      <c r="C9" s="24">
        <v>7636</v>
      </c>
      <c r="D9" s="24">
        <v>13648</v>
      </c>
      <c r="E9" s="24">
        <f>C9+D9</f>
        <v>21284</v>
      </c>
      <c r="F9" s="31">
        <f>B9/(C9+(D9*0.4))</f>
        <v>193.99375343637362</v>
      </c>
      <c r="G9" s="24">
        <v>2540387</v>
      </c>
      <c r="H9" s="24">
        <v>7851</v>
      </c>
      <c r="I9" s="24">
        <v>13262</v>
      </c>
      <c r="J9" s="24">
        <f>H9+I9</f>
        <v>21113</v>
      </c>
      <c r="K9" s="31">
        <f>G9/(H9+(I9*0.4))</f>
        <v>193.10015354444428</v>
      </c>
      <c r="L9" s="10">
        <v>0</v>
      </c>
      <c r="M9" s="41">
        <f>H9-C9</f>
        <v>215</v>
      </c>
      <c r="N9" s="12">
        <f>SUM(N11:N94)</f>
        <v>-386</v>
      </c>
      <c r="O9" s="12">
        <f>M9+N9</f>
        <v>-171</v>
      </c>
    </row>
    <row r="10" spans="1:15">
      <c r="A10" s="7" t="s">
        <v>65</v>
      </c>
      <c r="B10" s="19"/>
      <c r="C10" s="15"/>
      <c r="D10" s="15"/>
      <c r="E10" s="14"/>
      <c r="F10" s="32"/>
      <c r="G10" s="19"/>
      <c r="H10" s="15"/>
      <c r="I10" s="15"/>
      <c r="J10" s="14"/>
      <c r="K10" s="32"/>
      <c r="L10" s="9"/>
      <c r="M10" s="11"/>
      <c r="N10" s="11"/>
      <c r="O10" s="12"/>
    </row>
    <row r="11" spans="1:15">
      <c r="A11" s="13" t="s">
        <v>68</v>
      </c>
      <c r="B11" s="21">
        <v>8181.6</v>
      </c>
      <c r="C11" s="20">
        <v>52</v>
      </c>
      <c r="D11" s="20">
        <v>3</v>
      </c>
      <c r="E11" s="14">
        <f t="shared" ref="E11:E94" si="0">C11+D11</f>
        <v>55</v>
      </c>
      <c r="F11" s="32">
        <f>B11/(C11+(D11*0.4))</f>
        <v>153.78947368421052</v>
      </c>
      <c r="G11" s="18">
        <v>8306.2999999999993</v>
      </c>
      <c r="H11" s="20">
        <v>53</v>
      </c>
      <c r="I11" s="20">
        <v>3</v>
      </c>
      <c r="J11" s="14">
        <f t="shared" ref="J11:J94" si="1">H11+I11</f>
        <v>56</v>
      </c>
      <c r="K11" s="32">
        <f>G11/(H11+(I11*0.4))</f>
        <v>153.25276752767525</v>
      </c>
      <c r="L11" s="9">
        <f t="shared" ref="L11:L94" si="2">G11-B11</f>
        <v>124.69999999999891</v>
      </c>
      <c r="M11" s="11">
        <f>H11-C11</f>
        <v>1</v>
      </c>
      <c r="N11" s="11">
        <f>I11-D11</f>
        <v>0</v>
      </c>
      <c r="O11" s="12">
        <f t="shared" ref="O11:O94" si="3">M11+N11</f>
        <v>1</v>
      </c>
    </row>
    <row r="12" spans="1:15" ht="15" customHeight="1">
      <c r="A12" s="8" t="s">
        <v>3</v>
      </c>
      <c r="B12" s="22">
        <v>6264.7</v>
      </c>
      <c r="C12" s="16">
        <v>8</v>
      </c>
      <c r="D12" s="16">
        <v>76</v>
      </c>
      <c r="E12" s="14">
        <f t="shared" si="0"/>
        <v>84</v>
      </c>
      <c r="F12" s="32">
        <f t="shared" ref="F12:F75" si="4">B12/(C12+(D12*0.4))</f>
        <v>163.14322916666663</v>
      </c>
      <c r="G12" s="3">
        <v>6160.5</v>
      </c>
      <c r="H12" s="16">
        <v>9</v>
      </c>
      <c r="I12" s="16">
        <v>75</v>
      </c>
      <c r="J12" s="14">
        <f t="shared" si="1"/>
        <v>84</v>
      </c>
      <c r="K12" s="32">
        <f t="shared" ref="K12:K75" si="5">G12/(H12+(I12*0.4))</f>
        <v>157.96153846153845</v>
      </c>
      <c r="L12" s="9">
        <f t="shared" si="2"/>
        <v>-104.19999999999982</v>
      </c>
      <c r="M12" s="11">
        <f t="shared" ref="M12:M94" si="6">H12-C12</f>
        <v>1</v>
      </c>
      <c r="N12" s="11">
        <f t="shared" ref="N12:N94" si="7">I12-D12</f>
        <v>-1</v>
      </c>
      <c r="O12" s="12">
        <f t="shared" si="3"/>
        <v>0</v>
      </c>
    </row>
    <row r="13" spans="1:15" ht="15" customHeight="1">
      <c r="A13" s="8" t="s">
        <v>70</v>
      </c>
      <c r="B13" s="22">
        <v>25706.3</v>
      </c>
      <c r="C13" s="16">
        <v>50</v>
      </c>
      <c r="D13" s="16">
        <v>201</v>
      </c>
      <c r="E13" s="14">
        <f t="shared" si="0"/>
        <v>251</v>
      </c>
      <c r="F13" s="32">
        <f t="shared" si="4"/>
        <v>197.13420245398771</v>
      </c>
      <c r="G13" s="3">
        <v>26233.8</v>
      </c>
      <c r="H13" s="16">
        <v>54</v>
      </c>
      <c r="I13" s="16">
        <v>201</v>
      </c>
      <c r="J13" s="14">
        <f t="shared" si="1"/>
        <v>255</v>
      </c>
      <c r="K13" s="32">
        <f t="shared" si="5"/>
        <v>195.19196428571428</v>
      </c>
      <c r="L13" s="9">
        <f t="shared" si="2"/>
        <v>527.5</v>
      </c>
      <c r="M13" s="11">
        <f t="shared" si="6"/>
        <v>4</v>
      </c>
      <c r="N13" s="11">
        <f t="shared" si="7"/>
        <v>0</v>
      </c>
      <c r="O13" s="12">
        <f t="shared" si="3"/>
        <v>4</v>
      </c>
    </row>
    <row r="14" spans="1:15" ht="15" customHeight="1">
      <c r="A14" s="8" t="s">
        <v>4</v>
      </c>
      <c r="B14" s="22">
        <v>59204.800000000003</v>
      </c>
      <c r="C14" s="16">
        <v>258</v>
      </c>
      <c r="D14" s="16">
        <v>449</v>
      </c>
      <c r="E14" s="14">
        <f t="shared" si="0"/>
        <v>707</v>
      </c>
      <c r="F14" s="32">
        <f t="shared" si="4"/>
        <v>135.2943327239488</v>
      </c>
      <c r="G14" s="3">
        <v>58268.9</v>
      </c>
      <c r="H14" s="16">
        <v>256</v>
      </c>
      <c r="I14" s="16">
        <v>452</v>
      </c>
      <c r="J14" s="14">
        <f t="shared" si="1"/>
        <v>708</v>
      </c>
      <c r="K14" s="32">
        <f t="shared" si="5"/>
        <v>133.39949633699635</v>
      </c>
      <c r="L14" s="9">
        <f t="shared" si="2"/>
        <v>-935.90000000000146</v>
      </c>
      <c r="M14" s="11">
        <f t="shared" si="6"/>
        <v>-2</v>
      </c>
      <c r="N14" s="11">
        <f t="shared" si="7"/>
        <v>3</v>
      </c>
      <c r="O14" s="12">
        <f t="shared" si="3"/>
        <v>1</v>
      </c>
    </row>
    <row r="15" spans="1:15" ht="15" customHeight="1">
      <c r="A15" s="8" t="s">
        <v>5</v>
      </c>
      <c r="B15" s="22">
        <v>6321.1</v>
      </c>
      <c r="C15" s="16">
        <v>35</v>
      </c>
      <c r="D15" s="16">
        <v>16</v>
      </c>
      <c r="E15" s="14">
        <f t="shared" si="0"/>
        <v>51</v>
      </c>
      <c r="F15" s="32">
        <f t="shared" si="4"/>
        <v>152.68357487922708</v>
      </c>
      <c r="G15" s="3">
        <v>6017.7</v>
      </c>
      <c r="H15" s="16">
        <v>35</v>
      </c>
      <c r="I15" s="16">
        <v>14</v>
      </c>
      <c r="J15" s="14">
        <f t="shared" si="1"/>
        <v>49</v>
      </c>
      <c r="K15" s="32">
        <f t="shared" si="5"/>
        <v>148.2192118226601</v>
      </c>
      <c r="L15" s="9">
        <f t="shared" si="2"/>
        <v>-303.40000000000055</v>
      </c>
      <c r="M15" s="11">
        <f t="shared" si="6"/>
        <v>0</v>
      </c>
      <c r="N15" s="11">
        <f t="shared" si="7"/>
        <v>-2</v>
      </c>
      <c r="O15" s="12">
        <f t="shared" si="3"/>
        <v>-2</v>
      </c>
    </row>
    <row r="16" spans="1:15" ht="15" customHeight="1">
      <c r="A16" s="8" t="s">
        <v>6</v>
      </c>
      <c r="B16" s="22">
        <v>83483</v>
      </c>
      <c r="C16" s="16">
        <v>226</v>
      </c>
      <c r="D16" s="16">
        <v>597</v>
      </c>
      <c r="E16" s="14">
        <f t="shared" si="0"/>
        <v>823</v>
      </c>
      <c r="F16" s="32">
        <f t="shared" si="4"/>
        <v>179.6105851979346</v>
      </c>
      <c r="G16" s="3">
        <v>83685.3</v>
      </c>
      <c r="H16" s="16">
        <v>226</v>
      </c>
      <c r="I16" s="16">
        <v>606</v>
      </c>
      <c r="J16" s="14">
        <f t="shared" si="1"/>
        <v>832</v>
      </c>
      <c r="K16" s="32">
        <f t="shared" si="5"/>
        <v>178.66204099060633</v>
      </c>
      <c r="L16" s="9">
        <f t="shared" si="2"/>
        <v>202.30000000000291</v>
      </c>
      <c r="M16" s="11">
        <f t="shared" si="6"/>
        <v>0</v>
      </c>
      <c r="N16" s="11">
        <f t="shared" si="7"/>
        <v>9</v>
      </c>
      <c r="O16" s="12">
        <f t="shared" si="3"/>
        <v>9</v>
      </c>
    </row>
    <row r="17" spans="1:15" ht="15" customHeight="1">
      <c r="A17" s="8" t="s">
        <v>7</v>
      </c>
      <c r="B17" s="22">
        <v>13012.9</v>
      </c>
      <c r="C17" s="16">
        <v>68</v>
      </c>
      <c r="D17" s="16">
        <v>56</v>
      </c>
      <c r="E17" s="14">
        <f t="shared" si="0"/>
        <v>124</v>
      </c>
      <c r="F17" s="32">
        <f t="shared" si="4"/>
        <v>143.94800884955751</v>
      </c>
      <c r="G17" s="3">
        <v>12731.6</v>
      </c>
      <c r="H17" s="16">
        <v>68</v>
      </c>
      <c r="I17" s="16">
        <v>56</v>
      </c>
      <c r="J17" s="14">
        <f t="shared" si="1"/>
        <v>124</v>
      </c>
      <c r="K17" s="32">
        <f t="shared" si="5"/>
        <v>140.8362831858407</v>
      </c>
      <c r="L17" s="9">
        <f t="shared" si="2"/>
        <v>-281.29999999999927</v>
      </c>
      <c r="M17" s="11">
        <f t="shared" si="6"/>
        <v>0</v>
      </c>
      <c r="N17" s="11">
        <f t="shared" si="7"/>
        <v>0</v>
      </c>
      <c r="O17" s="12">
        <f t="shared" si="3"/>
        <v>0</v>
      </c>
    </row>
    <row r="18" spans="1:15" ht="15" customHeight="1">
      <c r="A18" s="8" t="s">
        <v>71</v>
      </c>
      <c r="B18" s="22">
        <v>6192</v>
      </c>
      <c r="C18" s="16">
        <v>6</v>
      </c>
      <c r="D18" s="16">
        <v>98</v>
      </c>
      <c r="E18" s="14">
        <f t="shared" si="0"/>
        <v>104</v>
      </c>
      <c r="F18" s="32">
        <f t="shared" si="4"/>
        <v>136.99115044247787</v>
      </c>
      <c r="G18" s="3">
        <v>6125.7</v>
      </c>
      <c r="H18" s="16">
        <v>6</v>
      </c>
      <c r="I18" s="16">
        <v>98</v>
      </c>
      <c r="J18" s="14">
        <f t="shared" si="1"/>
        <v>104</v>
      </c>
      <c r="K18" s="32">
        <f t="shared" si="5"/>
        <v>135.52433628318582</v>
      </c>
      <c r="L18" s="9">
        <f t="shared" si="2"/>
        <v>-66.300000000000182</v>
      </c>
      <c r="M18" s="11">
        <f t="shared" si="6"/>
        <v>0</v>
      </c>
      <c r="N18" s="11">
        <f t="shared" si="7"/>
        <v>0</v>
      </c>
      <c r="O18" s="12">
        <f t="shared" si="3"/>
        <v>0</v>
      </c>
    </row>
    <row r="19" spans="1:15" ht="15" customHeight="1">
      <c r="A19" s="8" t="s">
        <v>8</v>
      </c>
      <c r="B19" s="22">
        <v>9695.7999999999993</v>
      </c>
      <c r="C19" s="16">
        <v>56</v>
      </c>
      <c r="D19" s="16">
        <v>30</v>
      </c>
      <c r="E19" s="14">
        <f t="shared" si="0"/>
        <v>86</v>
      </c>
      <c r="F19" s="32">
        <f t="shared" si="4"/>
        <v>142.58529411764704</v>
      </c>
      <c r="G19" s="3">
        <v>9494.4</v>
      </c>
      <c r="H19" s="16">
        <v>56</v>
      </c>
      <c r="I19" s="16">
        <v>30</v>
      </c>
      <c r="J19" s="14">
        <f t="shared" si="1"/>
        <v>86</v>
      </c>
      <c r="K19" s="32">
        <f t="shared" si="5"/>
        <v>139.62352941176471</v>
      </c>
      <c r="L19" s="9">
        <f t="shared" si="2"/>
        <v>-201.39999999999964</v>
      </c>
      <c r="M19" s="11">
        <f t="shared" si="6"/>
        <v>0</v>
      </c>
      <c r="N19" s="11">
        <f t="shared" si="7"/>
        <v>0</v>
      </c>
      <c r="O19" s="12">
        <f t="shared" si="3"/>
        <v>0</v>
      </c>
    </row>
    <row r="20" spans="1:15" ht="15" customHeight="1">
      <c r="A20" s="8" t="s">
        <v>72</v>
      </c>
      <c r="B20" s="22">
        <v>12569.8</v>
      </c>
      <c r="C20" s="16">
        <v>34</v>
      </c>
      <c r="D20" s="16">
        <v>63</v>
      </c>
      <c r="E20" s="14">
        <f t="shared" si="0"/>
        <v>97</v>
      </c>
      <c r="F20" s="32">
        <f t="shared" si="4"/>
        <v>212.32770270270268</v>
      </c>
      <c r="G20" s="3">
        <v>12589.7</v>
      </c>
      <c r="H20" s="16">
        <v>34</v>
      </c>
      <c r="I20" s="16">
        <v>64</v>
      </c>
      <c r="J20" s="14">
        <f t="shared" si="1"/>
        <v>98</v>
      </c>
      <c r="K20" s="32">
        <f t="shared" si="5"/>
        <v>211.23657718120805</v>
      </c>
      <c r="L20" s="9">
        <f t="shared" si="2"/>
        <v>19.900000000001455</v>
      </c>
      <c r="M20" s="11">
        <f t="shared" si="6"/>
        <v>0</v>
      </c>
      <c r="N20" s="11">
        <f t="shared" si="7"/>
        <v>1</v>
      </c>
      <c r="O20" s="12">
        <f t="shared" si="3"/>
        <v>1</v>
      </c>
    </row>
    <row r="21" spans="1:15" ht="15" customHeight="1">
      <c r="A21" s="8" t="s">
        <v>9</v>
      </c>
      <c r="B21" s="22">
        <v>21878.6</v>
      </c>
      <c r="C21" s="16">
        <v>24</v>
      </c>
      <c r="D21" s="16">
        <v>139</v>
      </c>
      <c r="E21" s="14">
        <f t="shared" si="0"/>
        <v>163</v>
      </c>
      <c r="F21" s="32">
        <f t="shared" si="4"/>
        <v>274.856783919598</v>
      </c>
      <c r="G21" s="3">
        <v>22078.400000000001</v>
      </c>
      <c r="H21" s="16">
        <v>26</v>
      </c>
      <c r="I21" s="16">
        <v>139</v>
      </c>
      <c r="J21" s="14">
        <f t="shared" si="1"/>
        <v>165</v>
      </c>
      <c r="K21" s="32">
        <f t="shared" si="5"/>
        <v>270.56862745098044</v>
      </c>
      <c r="L21" s="9">
        <f t="shared" si="2"/>
        <v>199.80000000000291</v>
      </c>
      <c r="M21" s="11">
        <f t="shared" si="6"/>
        <v>2</v>
      </c>
      <c r="N21" s="11">
        <f t="shared" si="7"/>
        <v>0</v>
      </c>
      <c r="O21" s="12">
        <f t="shared" si="3"/>
        <v>2</v>
      </c>
    </row>
    <row r="22" spans="1:15" ht="15" customHeight="1">
      <c r="A22" s="8" t="s">
        <v>10</v>
      </c>
      <c r="B22" s="22">
        <v>36524.400000000001</v>
      </c>
      <c r="C22" s="16">
        <v>170</v>
      </c>
      <c r="D22" s="16">
        <v>105</v>
      </c>
      <c r="E22" s="14">
        <f t="shared" si="0"/>
        <v>275</v>
      </c>
      <c r="F22" s="32">
        <f t="shared" si="4"/>
        <v>172.28490566037738</v>
      </c>
      <c r="G22" s="3">
        <v>31089.9</v>
      </c>
      <c r="H22" s="16">
        <v>165</v>
      </c>
      <c r="I22" s="16">
        <v>106</v>
      </c>
      <c r="J22" s="14">
        <f t="shared" si="1"/>
        <v>271</v>
      </c>
      <c r="K22" s="32">
        <f t="shared" si="5"/>
        <v>149.90308582449373</v>
      </c>
      <c r="L22" s="9">
        <f t="shared" si="2"/>
        <v>-5434.5</v>
      </c>
      <c r="M22" s="11">
        <f t="shared" si="6"/>
        <v>-5</v>
      </c>
      <c r="N22" s="11">
        <f t="shared" si="7"/>
        <v>1</v>
      </c>
      <c r="O22" s="12">
        <f t="shared" si="3"/>
        <v>-4</v>
      </c>
    </row>
    <row r="23" spans="1:15" ht="15" customHeight="1">
      <c r="A23" s="8" t="s">
        <v>73</v>
      </c>
      <c r="B23" s="22">
        <v>13482.6</v>
      </c>
      <c r="C23" s="16">
        <v>75</v>
      </c>
      <c r="D23" s="16">
        <v>39</v>
      </c>
      <c r="E23" s="14">
        <f t="shared" si="0"/>
        <v>114</v>
      </c>
      <c r="F23" s="32">
        <f t="shared" si="4"/>
        <v>148.81456953642385</v>
      </c>
      <c r="G23" s="3">
        <v>13364</v>
      </c>
      <c r="H23" s="16">
        <v>72</v>
      </c>
      <c r="I23" s="16">
        <v>41</v>
      </c>
      <c r="J23" s="14">
        <f t="shared" si="1"/>
        <v>113</v>
      </c>
      <c r="K23" s="32">
        <f t="shared" si="5"/>
        <v>151.17647058823528</v>
      </c>
      <c r="L23" s="9">
        <f t="shared" si="2"/>
        <v>-118.60000000000036</v>
      </c>
      <c r="M23" s="11">
        <f t="shared" si="6"/>
        <v>-3</v>
      </c>
      <c r="N23" s="11">
        <f t="shared" si="7"/>
        <v>2</v>
      </c>
      <c r="O23" s="12">
        <f t="shared" si="3"/>
        <v>-1</v>
      </c>
    </row>
    <row r="24" spans="1:15" ht="15" customHeight="1">
      <c r="A24" s="8" t="s">
        <v>11</v>
      </c>
      <c r="B24" s="22">
        <v>22236.6</v>
      </c>
      <c r="C24" s="16">
        <v>30</v>
      </c>
      <c r="D24" s="16">
        <v>317</v>
      </c>
      <c r="E24" s="14">
        <f t="shared" si="0"/>
        <v>347</v>
      </c>
      <c r="F24" s="32">
        <f t="shared" si="4"/>
        <v>141.81505102040813</v>
      </c>
      <c r="G24" s="3">
        <v>24602.9</v>
      </c>
      <c r="H24" s="16">
        <v>44</v>
      </c>
      <c r="I24" s="16">
        <v>314</v>
      </c>
      <c r="J24" s="14">
        <f t="shared" si="1"/>
        <v>358</v>
      </c>
      <c r="K24" s="32">
        <f t="shared" si="5"/>
        <v>145.06426886792451</v>
      </c>
      <c r="L24" s="9">
        <f t="shared" si="2"/>
        <v>2366.3000000000029</v>
      </c>
      <c r="M24" s="11">
        <f t="shared" si="6"/>
        <v>14</v>
      </c>
      <c r="N24" s="11">
        <f t="shared" si="7"/>
        <v>-3</v>
      </c>
      <c r="O24" s="12">
        <f t="shared" si="3"/>
        <v>11</v>
      </c>
    </row>
    <row r="25" spans="1:15" ht="15" customHeight="1">
      <c r="A25" s="8" t="s">
        <v>12</v>
      </c>
      <c r="B25" s="22">
        <v>62133</v>
      </c>
      <c r="C25" s="16">
        <v>42</v>
      </c>
      <c r="D25" s="16">
        <v>352</v>
      </c>
      <c r="E25" s="14">
        <f t="shared" si="0"/>
        <v>394</v>
      </c>
      <c r="F25" s="32">
        <f t="shared" si="4"/>
        <v>339.89606126914657</v>
      </c>
      <c r="G25" s="3">
        <v>64993.3</v>
      </c>
      <c r="H25" s="16">
        <v>46</v>
      </c>
      <c r="I25" s="16">
        <v>353</v>
      </c>
      <c r="J25" s="14">
        <f t="shared" si="1"/>
        <v>399</v>
      </c>
      <c r="K25" s="32">
        <f t="shared" si="5"/>
        <v>347.18643162393158</v>
      </c>
      <c r="L25" s="9">
        <f t="shared" si="2"/>
        <v>2860.3000000000029</v>
      </c>
      <c r="M25" s="11">
        <f t="shared" si="6"/>
        <v>4</v>
      </c>
      <c r="N25" s="11">
        <f t="shared" si="7"/>
        <v>1</v>
      </c>
      <c r="O25" s="12">
        <f t="shared" si="3"/>
        <v>5</v>
      </c>
    </row>
    <row r="26" spans="1:15" ht="15" customHeight="1">
      <c r="A26" s="8" t="s">
        <v>62</v>
      </c>
      <c r="B26" s="22">
        <v>10383.200000000001</v>
      </c>
      <c r="C26" s="16">
        <v>44</v>
      </c>
      <c r="D26" s="16">
        <v>59</v>
      </c>
      <c r="E26" s="14">
        <f t="shared" si="0"/>
        <v>103</v>
      </c>
      <c r="F26" s="32">
        <f t="shared" si="4"/>
        <v>153.59763313609469</v>
      </c>
      <c r="G26" s="3">
        <v>10300.700000000001</v>
      </c>
      <c r="H26" s="16">
        <v>45</v>
      </c>
      <c r="I26" s="16">
        <v>59</v>
      </c>
      <c r="J26" s="14">
        <f t="shared" si="1"/>
        <v>104</v>
      </c>
      <c r="K26" s="32">
        <f t="shared" si="5"/>
        <v>150.15597667638485</v>
      </c>
      <c r="L26" s="9">
        <f t="shared" si="2"/>
        <v>-82.5</v>
      </c>
      <c r="M26" s="11">
        <f t="shared" si="6"/>
        <v>1</v>
      </c>
      <c r="N26" s="11">
        <f t="shared" si="7"/>
        <v>0</v>
      </c>
      <c r="O26" s="12">
        <f t="shared" si="3"/>
        <v>1</v>
      </c>
    </row>
    <row r="27" spans="1:15" ht="15" customHeight="1">
      <c r="A27" s="8" t="s">
        <v>13</v>
      </c>
      <c r="B27" s="22">
        <v>75325.399999999994</v>
      </c>
      <c r="C27" s="16">
        <v>91</v>
      </c>
      <c r="D27" s="16">
        <v>797</v>
      </c>
      <c r="E27" s="14">
        <f t="shared" si="0"/>
        <v>888</v>
      </c>
      <c r="F27" s="32">
        <f t="shared" si="4"/>
        <v>183.81015129331379</v>
      </c>
      <c r="G27" s="3">
        <v>78099.7</v>
      </c>
      <c r="H27" s="16">
        <v>97</v>
      </c>
      <c r="I27" s="16">
        <v>797</v>
      </c>
      <c r="J27" s="14">
        <f t="shared" si="1"/>
        <v>894</v>
      </c>
      <c r="K27" s="32">
        <f t="shared" si="5"/>
        <v>187.82996632996631</v>
      </c>
      <c r="L27" s="9">
        <f t="shared" si="2"/>
        <v>2774.3000000000029</v>
      </c>
      <c r="M27" s="11">
        <f t="shared" si="6"/>
        <v>6</v>
      </c>
      <c r="N27" s="11">
        <f t="shared" si="7"/>
        <v>0</v>
      </c>
      <c r="O27" s="12">
        <f t="shared" si="3"/>
        <v>6</v>
      </c>
    </row>
    <row r="28" spans="1:15" ht="15" customHeight="1">
      <c r="A28" s="8" t="s">
        <v>14</v>
      </c>
      <c r="B28" s="22">
        <v>9907.2000000000007</v>
      </c>
      <c r="C28" s="16">
        <v>12</v>
      </c>
      <c r="D28" s="16">
        <v>100</v>
      </c>
      <c r="E28" s="14">
        <f t="shared" si="0"/>
        <v>112</v>
      </c>
      <c r="F28" s="32">
        <f t="shared" si="4"/>
        <v>190.52307692307693</v>
      </c>
      <c r="G28" s="3">
        <v>9569.1</v>
      </c>
      <c r="H28" s="16">
        <v>11</v>
      </c>
      <c r="I28" s="16">
        <v>101</v>
      </c>
      <c r="J28" s="14">
        <f t="shared" si="1"/>
        <v>112</v>
      </c>
      <c r="K28" s="32">
        <f t="shared" si="5"/>
        <v>186.16926070038909</v>
      </c>
      <c r="L28" s="9">
        <f t="shared" si="2"/>
        <v>-338.10000000000036</v>
      </c>
      <c r="M28" s="11">
        <f t="shared" si="6"/>
        <v>-1</v>
      </c>
      <c r="N28" s="11">
        <f t="shared" si="7"/>
        <v>1</v>
      </c>
      <c r="O28" s="12">
        <f t="shared" si="3"/>
        <v>0</v>
      </c>
    </row>
    <row r="29" spans="1:15" ht="15" customHeight="1">
      <c r="A29" s="8" t="s">
        <v>63</v>
      </c>
      <c r="B29" s="22">
        <v>27462</v>
      </c>
      <c r="C29" s="16">
        <v>112</v>
      </c>
      <c r="D29" s="16">
        <v>180</v>
      </c>
      <c r="E29" s="14">
        <f t="shared" si="0"/>
        <v>292</v>
      </c>
      <c r="F29" s="32">
        <f t="shared" si="4"/>
        <v>149.25</v>
      </c>
      <c r="G29" s="3">
        <v>26427.4</v>
      </c>
      <c r="H29" s="16">
        <v>112</v>
      </c>
      <c r="I29" s="16">
        <v>173</v>
      </c>
      <c r="J29" s="14">
        <f t="shared" si="1"/>
        <v>285</v>
      </c>
      <c r="K29" s="32">
        <f t="shared" si="5"/>
        <v>145.84657836644593</v>
      </c>
      <c r="L29" s="9">
        <f t="shared" si="2"/>
        <v>-1034.5999999999985</v>
      </c>
      <c r="M29" s="11">
        <f t="shared" si="6"/>
        <v>0</v>
      </c>
      <c r="N29" s="11">
        <f t="shared" si="7"/>
        <v>-7</v>
      </c>
      <c r="O29" s="12">
        <f t="shared" si="3"/>
        <v>-7</v>
      </c>
    </row>
    <row r="30" spans="1:15" ht="15" customHeight="1">
      <c r="A30" s="8" t="s">
        <v>15</v>
      </c>
      <c r="B30" s="22">
        <v>29104</v>
      </c>
      <c r="C30" s="16">
        <v>84</v>
      </c>
      <c r="D30" s="16">
        <v>228</v>
      </c>
      <c r="E30" s="14">
        <f t="shared" si="0"/>
        <v>312</v>
      </c>
      <c r="F30" s="32">
        <f t="shared" si="4"/>
        <v>166.11872146118722</v>
      </c>
      <c r="G30" s="3">
        <v>28954.2</v>
      </c>
      <c r="H30" s="16">
        <v>77</v>
      </c>
      <c r="I30" s="16">
        <v>238</v>
      </c>
      <c r="J30" s="14">
        <f t="shared" si="1"/>
        <v>315</v>
      </c>
      <c r="K30" s="32">
        <f t="shared" si="5"/>
        <v>168.14285714285717</v>
      </c>
      <c r="L30" s="9">
        <f t="shared" si="2"/>
        <v>-149.79999999999927</v>
      </c>
      <c r="M30" s="11">
        <f t="shared" si="6"/>
        <v>-7</v>
      </c>
      <c r="N30" s="11">
        <f t="shared" si="7"/>
        <v>10</v>
      </c>
      <c r="O30" s="12">
        <f t="shared" si="3"/>
        <v>3</v>
      </c>
    </row>
    <row r="31" spans="1:15" ht="15" customHeight="1">
      <c r="A31" s="8" t="s">
        <v>16</v>
      </c>
      <c r="B31" s="22">
        <v>12534.9</v>
      </c>
      <c r="C31" s="16">
        <v>42</v>
      </c>
      <c r="D31" s="16">
        <v>50</v>
      </c>
      <c r="E31" s="14">
        <f t="shared" si="0"/>
        <v>92</v>
      </c>
      <c r="F31" s="32">
        <f t="shared" si="4"/>
        <v>202.17580645161289</v>
      </c>
      <c r="G31" s="3">
        <v>12391.7</v>
      </c>
      <c r="H31" s="16">
        <v>41</v>
      </c>
      <c r="I31" s="16">
        <v>51</v>
      </c>
      <c r="J31" s="14">
        <f t="shared" si="1"/>
        <v>92</v>
      </c>
      <c r="K31" s="32">
        <f t="shared" si="5"/>
        <v>201.81921824104234</v>
      </c>
      <c r="L31" s="9">
        <f t="shared" si="2"/>
        <v>-143.19999999999891</v>
      </c>
      <c r="M31" s="11">
        <f t="shared" si="6"/>
        <v>-1</v>
      </c>
      <c r="N31" s="11">
        <f t="shared" si="7"/>
        <v>1</v>
      </c>
      <c r="O31" s="12">
        <f t="shared" si="3"/>
        <v>0</v>
      </c>
    </row>
    <row r="32" spans="1:15" ht="15" customHeight="1">
      <c r="A32" s="8" t="s">
        <v>90</v>
      </c>
      <c r="B32" s="22">
        <v>26374</v>
      </c>
      <c r="C32" s="16">
        <v>131</v>
      </c>
      <c r="D32" s="16">
        <v>97</v>
      </c>
      <c r="E32" s="14">
        <f t="shared" si="0"/>
        <v>228</v>
      </c>
      <c r="F32" s="32">
        <f t="shared" si="4"/>
        <v>155.32391048292106</v>
      </c>
      <c r="G32" s="3">
        <v>25648.400000000001</v>
      </c>
      <c r="H32" s="16">
        <v>131</v>
      </c>
      <c r="I32" s="16">
        <v>98</v>
      </c>
      <c r="J32" s="14">
        <f t="shared" si="1"/>
        <v>229</v>
      </c>
      <c r="K32" s="32">
        <f t="shared" si="5"/>
        <v>150.69565217391306</v>
      </c>
      <c r="L32" s="9">
        <f t="shared" si="2"/>
        <v>-725.59999999999854</v>
      </c>
      <c r="M32" s="11">
        <f t="shared" si="6"/>
        <v>0</v>
      </c>
      <c r="N32" s="11">
        <f t="shared" si="7"/>
        <v>1</v>
      </c>
      <c r="O32" s="12">
        <f t="shared" si="3"/>
        <v>1</v>
      </c>
    </row>
    <row r="33" spans="1:15" ht="15" customHeight="1">
      <c r="A33" s="8" t="s">
        <v>74</v>
      </c>
      <c r="B33" s="22">
        <v>45124.2</v>
      </c>
      <c r="C33" s="16">
        <v>94</v>
      </c>
      <c r="D33" s="16">
        <v>553</v>
      </c>
      <c r="E33" s="14">
        <f t="shared" si="0"/>
        <v>647</v>
      </c>
      <c r="F33" s="32">
        <f t="shared" si="4"/>
        <v>143.16053299492384</v>
      </c>
      <c r="G33" s="3">
        <v>43191.6</v>
      </c>
      <c r="H33" s="16">
        <v>88</v>
      </c>
      <c r="I33" s="16">
        <v>542</v>
      </c>
      <c r="J33" s="14">
        <f t="shared" si="1"/>
        <v>630</v>
      </c>
      <c r="K33" s="32">
        <f t="shared" si="5"/>
        <v>141.7047244094488</v>
      </c>
      <c r="L33" s="9">
        <f t="shared" si="2"/>
        <v>-1932.5999999999985</v>
      </c>
      <c r="M33" s="11">
        <f t="shared" si="6"/>
        <v>-6</v>
      </c>
      <c r="N33" s="11">
        <f t="shared" si="7"/>
        <v>-11</v>
      </c>
      <c r="O33" s="12">
        <f t="shared" si="3"/>
        <v>-17</v>
      </c>
    </row>
    <row r="34" spans="1:15" ht="15" customHeight="1">
      <c r="A34" s="8" t="s">
        <v>17</v>
      </c>
      <c r="B34" s="22">
        <v>68971.899999999994</v>
      </c>
      <c r="C34" s="16">
        <v>135</v>
      </c>
      <c r="D34" s="16">
        <v>370</v>
      </c>
      <c r="E34" s="14">
        <f t="shared" si="0"/>
        <v>505</v>
      </c>
      <c r="F34" s="32">
        <f t="shared" si="4"/>
        <v>243.71696113074202</v>
      </c>
      <c r="G34" s="3">
        <v>71361.2</v>
      </c>
      <c r="H34" s="16">
        <v>142</v>
      </c>
      <c r="I34" s="16">
        <v>370</v>
      </c>
      <c r="J34" s="14">
        <f t="shared" si="1"/>
        <v>512</v>
      </c>
      <c r="K34" s="32">
        <f t="shared" si="5"/>
        <v>246.07310344827584</v>
      </c>
      <c r="L34" s="9">
        <f t="shared" si="2"/>
        <v>2389.3000000000029</v>
      </c>
      <c r="M34" s="11">
        <f t="shared" si="6"/>
        <v>7</v>
      </c>
      <c r="N34" s="11">
        <f t="shared" si="7"/>
        <v>0</v>
      </c>
      <c r="O34" s="12">
        <f t="shared" si="3"/>
        <v>7</v>
      </c>
    </row>
    <row r="35" spans="1:15" ht="15" customHeight="1">
      <c r="A35" s="8" t="s">
        <v>18</v>
      </c>
      <c r="B35" s="22">
        <v>44589.3</v>
      </c>
      <c r="C35" s="16">
        <v>255</v>
      </c>
      <c r="D35" s="16">
        <v>56</v>
      </c>
      <c r="E35" s="14">
        <f t="shared" si="0"/>
        <v>311</v>
      </c>
      <c r="F35" s="32">
        <f t="shared" si="4"/>
        <v>160.74008651766405</v>
      </c>
      <c r="G35" s="3">
        <v>51555.199999999997</v>
      </c>
      <c r="H35" s="16">
        <v>298</v>
      </c>
      <c r="I35" s="16">
        <v>56</v>
      </c>
      <c r="J35" s="14">
        <f t="shared" si="1"/>
        <v>354</v>
      </c>
      <c r="K35" s="32">
        <f t="shared" si="5"/>
        <v>160.90886392009989</v>
      </c>
      <c r="L35" s="9">
        <f t="shared" si="2"/>
        <v>6965.8999999999942</v>
      </c>
      <c r="M35" s="11">
        <f t="shared" si="6"/>
        <v>43</v>
      </c>
      <c r="N35" s="11">
        <f t="shared" si="7"/>
        <v>0</v>
      </c>
      <c r="O35" s="12">
        <f t="shared" si="3"/>
        <v>43</v>
      </c>
    </row>
    <row r="36" spans="1:15" ht="15" customHeight="1">
      <c r="A36" s="8" t="s">
        <v>19</v>
      </c>
      <c r="B36" s="22">
        <v>30001</v>
      </c>
      <c r="C36" s="16">
        <v>38</v>
      </c>
      <c r="D36" s="16">
        <v>231</v>
      </c>
      <c r="E36" s="14">
        <f t="shared" si="0"/>
        <v>269</v>
      </c>
      <c r="F36" s="32">
        <f t="shared" si="4"/>
        <v>230.06901840490798</v>
      </c>
      <c r="G36" s="3">
        <v>31228.7</v>
      </c>
      <c r="H36" s="16">
        <v>45</v>
      </c>
      <c r="I36" s="16">
        <v>230</v>
      </c>
      <c r="J36" s="14">
        <f t="shared" si="1"/>
        <v>275</v>
      </c>
      <c r="K36" s="32">
        <f t="shared" si="5"/>
        <v>227.94671532846715</v>
      </c>
      <c r="L36" s="9">
        <f t="shared" si="2"/>
        <v>1227.7000000000007</v>
      </c>
      <c r="M36" s="11">
        <f t="shared" si="6"/>
        <v>7</v>
      </c>
      <c r="N36" s="11">
        <f t="shared" si="7"/>
        <v>-1</v>
      </c>
      <c r="O36" s="12">
        <f t="shared" si="3"/>
        <v>6</v>
      </c>
    </row>
    <row r="37" spans="1:15" ht="15" customHeight="1">
      <c r="A37" s="8" t="s">
        <v>20</v>
      </c>
      <c r="B37" s="22">
        <v>20555.400000000001</v>
      </c>
      <c r="C37" s="16">
        <v>82</v>
      </c>
      <c r="D37" s="16">
        <v>86</v>
      </c>
      <c r="E37" s="14">
        <f t="shared" si="0"/>
        <v>168</v>
      </c>
      <c r="F37" s="32">
        <f t="shared" si="4"/>
        <v>176.59278350515464</v>
      </c>
      <c r="G37" s="3">
        <v>19543.5</v>
      </c>
      <c r="H37" s="16">
        <v>81</v>
      </c>
      <c r="I37" s="16">
        <v>78</v>
      </c>
      <c r="J37" s="14">
        <f t="shared" si="1"/>
        <v>159</v>
      </c>
      <c r="K37" s="32">
        <f t="shared" si="5"/>
        <v>174.18449197860963</v>
      </c>
      <c r="L37" s="9">
        <f t="shared" si="2"/>
        <v>-1011.9000000000015</v>
      </c>
      <c r="M37" s="11">
        <f t="shared" si="6"/>
        <v>-1</v>
      </c>
      <c r="N37" s="11">
        <f t="shared" si="7"/>
        <v>-8</v>
      </c>
      <c r="O37" s="12">
        <f t="shared" si="3"/>
        <v>-9</v>
      </c>
    </row>
    <row r="38" spans="1:15" ht="15" customHeight="1">
      <c r="A38" s="8" t="s">
        <v>79</v>
      </c>
      <c r="B38" s="22">
        <v>31272.5</v>
      </c>
      <c r="C38" s="16">
        <v>72</v>
      </c>
      <c r="D38" s="16">
        <v>138</v>
      </c>
      <c r="E38" s="14">
        <f t="shared" si="0"/>
        <v>210</v>
      </c>
      <c r="F38" s="32">
        <f t="shared" si="4"/>
        <v>245.85298742138363</v>
      </c>
      <c r="G38" s="3">
        <v>30413.3</v>
      </c>
      <c r="H38" s="16">
        <v>67</v>
      </c>
      <c r="I38" s="16">
        <v>135</v>
      </c>
      <c r="J38" s="14">
        <f t="shared" si="1"/>
        <v>202</v>
      </c>
      <c r="K38" s="32">
        <f t="shared" si="5"/>
        <v>251.3495867768595</v>
      </c>
      <c r="L38" s="9">
        <f t="shared" si="2"/>
        <v>-859.20000000000073</v>
      </c>
      <c r="M38" s="11">
        <f t="shared" si="6"/>
        <v>-5</v>
      </c>
      <c r="N38" s="11">
        <f t="shared" si="7"/>
        <v>-3</v>
      </c>
      <c r="O38" s="12">
        <f t="shared" si="3"/>
        <v>-8</v>
      </c>
    </row>
    <row r="39" spans="1:15" ht="15" customHeight="1">
      <c r="A39" s="8" t="s">
        <v>21</v>
      </c>
      <c r="B39" s="22">
        <v>27794.2</v>
      </c>
      <c r="C39" s="16">
        <v>87</v>
      </c>
      <c r="D39" s="16">
        <v>200</v>
      </c>
      <c r="E39" s="14">
        <f t="shared" si="0"/>
        <v>287</v>
      </c>
      <c r="F39" s="32">
        <f t="shared" si="4"/>
        <v>166.43233532934133</v>
      </c>
      <c r="G39" s="3">
        <v>29008.799999999999</v>
      </c>
      <c r="H39" s="16">
        <v>93</v>
      </c>
      <c r="I39" s="16">
        <v>198</v>
      </c>
      <c r="J39" s="14">
        <f t="shared" si="1"/>
        <v>291</v>
      </c>
      <c r="K39" s="32">
        <f t="shared" si="5"/>
        <v>168.45993031358887</v>
      </c>
      <c r="L39" s="9">
        <f t="shared" si="2"/>
        <v>1214.5999999999985</v>
      </c>
      <c r="M39" s="11">
        <f t="shared" si="6"/>
        <v>6</v>
      </c>
      <c r="N39" s="11">
        <f t="shared" si="7"/>
        <v>-2</v>
      </c>
      <c r="O39" s="12">
        <f t="shared" si="3"/>
        <v>4</v>
      </c>
    </row>
    <row r="40" spans="1:15" ht="15" customHeight="1">
      <c r="A40" s="8" t="s">
        <v>22</v>
      </c>
      <c r="B40" s="22">
        <v>21980.2</v>
      </c>
      <c r="C40" s="16">
        <v>70</v>
      </c>
      <c r="D40" s="16">
        <v>188</v>
      </c>
      <c r="E40" s="14">
        <f t="shared" si="0"/>
        <v>258</v>
      </c>
      <c r="F40" s="32">
        <f t="shared" si="4"/>
        <v>151.3787878787879</v>
      </c>
      <c r="G40" s="3">
        <v>22517.8</v>
      </c>
      <c r="H40" s="16">
        <v>75</v>
      </c>
      <c r="I40" s="16">
        <v>191</v>
      </c>
      <c r="J40" s="14">
        <f t="shared" si="1"/>
        <v>266</v>
      </c>
      <c r="K40" s="32">
        <f t="shared" si="5"/>
        <v>148.73051519154558</v>
      </c>
      <c r="L40" s="9">
        <f t="shared" si="2"/>
        <v>537.59999999999854</v>
      </c>
      <c r="M40" s="11">
        <f t="shared" si="6"/>
        <v>5</v>
      </c>
      <c r="N40" s="11">
        <f t="shared" si="7"/>
        <v>3</v>
      </c>
      <c r="O40" s="12">
        <f t="shared" si="3"/>
        <v>8</v>
      </c>
    </row>
    <row r="41" spans="1:15" ht="15" customHeight="1">
      <c r="A41" s="8" t="s">
        <v>23</v>
      </c>
      <c r="B41" s="22">
        <v>15950.3</v>
      </c>
      <c r="C41" s="16">
        <v>92</v>
      </c>
      <c r="D41" s="16">
        <v>15</v>
      </c>
      <c r="E41" s="14">
        <f t="shared" si="0"/>
        <v>107</v>
      </c>
      <c r="F41" s="32">
        <f t="shared" si="4"/>
        <v>162.75816326530611</v>
      </c>
      <c r="G41" s="3">
        <v>16005.1</v>
      </c>
      <c r="H41" s="16">
        <v>92</v>
      </c>
      <c r="I41" s="16">
        <v>16</v>
      </c>
      <c r="J41" s="14">
        <f t="shared" si="1"/>
        <v>108</v>
      </c>
      <c r="K41" s="32">
        <f t="shared" si="5"/>
        <v>162.65345528455285</v>
      </c>
      <c r="L41" s="9">
        <f t="shared" si="2"/>
        <v>54.800000000001091</v>
      </c>
      <c r="M41" s="11">
        <f t="shared" si="6"/>
        <v>0</v>
      </c>
      <c r="N41" s="11">
        <f t="shared" si="7"/>
        <v>1</v>
      </c>
      <c r="O41" s="12">
        <f t="shared" si="3"/>
        <v>1</v>
      </c>
    </row>
    <row r="42" spans="1:15" ht="15" customHeight="1">
      <c r="A42" s="8" t="s">
        <v>24</v>
      </c>
      <c r="B42" s="22">
        <v>37648.6</v>
      </c>
      <c r="C42" s="16">
        <v>94</v>
      </c>
      <c r="D42" s="16">
        <v>341</v>
      </c>
      <c r="E42" s="14">
        <f t="shared" si="0"/>
        <v>435</v>
      </c>
      <c r="F42" s="32">
        <f t="shared" si="4"/>
        <v>163.40538194444443</v>
      </c>
      <c r="G42" s="3">
        <v>38237.800000000003</v>
      </c>
      <c r="H42" s="16">
        <v>94</v>
      </c>
      <c r="I42" s="16">
        <v>344</v>
      </c>
      <c r="J42" s="14">
        <f t="shared" si="1"/>
        <v>438</v>
      </c>
      <c r="K42" s="32">
        <f t="shared" si="5"/>
        <v>165.10276338514683</v>
      </c>
      <c r="L42" s="9">
        <f t="shared" si="2"/>
        <v>589.20000000000437</v>
      </c>
      <c r="M42" s="11">
        <f t="shared" si="6"/>
        <v>0</v>
      </c>
      <c r="N42" s="11">
        <f t="shared" si="7"/>
        <v>3</v>
      </c>
      <c r="O42" s="12">
        <f t="shared" si="3"/>
        <v>3</v>
      </c>
    </row>
    <row r="43" spans="1:15" ht="15" customHeight="1">
      <c r="A43" s="8" t="s">
        <v>25</v>
      </c>
      <c r="B43" s="22">
        <v>25765.200000000001</v>
      </c>
      <c r="C43" s="16">
        <v>57</v>
      </c>
      <c r="D43" s="16">
        <v>189</v>
      </c>
      <c r="E43" s="14">
        <f t="shared" si="0"/>
        <v>246</v>
      </c>
      <c r="F43" s="32">
        <f t="shared" si="4"/>
        <v>194.30769230769229</v>
      </c>
      <c r="G43" s="3">
        <v>22260.3</v>
      </c>
      <c r="H43" s="16">
        <v>61</v>
      </c>
      <c r="I43" s="16">
        <v>138</v>
      </c>
      <c r="J43" s="14">
        <f t="shared" si="1"/>
        <v>199</v>
      </c>
      <c r="K43" s="32">
        <f t="shared" si="5"/>
        <v>191.56884681583475</v>
      </c>
      <c r="L43" s="9">
        <f t="shared" si="2"/>
        <v>-3504.9000000000015</v>
      </c>
      <c r="M43" s="11">
        <f t="shared" si="6"/>
        <v>4</v>
      </c>
      <c r="N43" s="11">
        <f t="shared" si="7"/>
        <v>-51</v>
      </c>
      <c r="O43" s="12">
        <f t="shared" si="3"/>
        <v>-47</v>
      </c>
    </row>
    <row r="44" spans="1:15" ht="15" customHeight="1">
      <c r="A44" s="8" t="s">
        <v>80</v>
      </c>
      <c r="B44" s="22">
        <v>45266.9</v>
      </c>
      <c r="C44" s="16">
        <v>131</v>
      </c>
      <c r="D44" s="16">
        <v>329</v>
      </c>
      <c r="E44" s="14">
        <f t="shared" si="0"/>
        <v>460</v>
      </c>
      <c r="F44" s="32">
        <f t="shared" si="4"/>
        <v>172.37966488956587</v>
      </c>
      <c r="G44" s="3">
        <v>41266.5</v>
      </c>
      <c r="H44" s="16">
        <v>111</v>
      </c>
      <c r="I44" s="16">
        <v>326</v>
      </c>
      <c r="J44" s="14">
        <f t="shared" si="1"/>
        <v>437</v>
      </c>
      <c r="K44" s="32">
        <f t="shared" si="5"/>
        <v>170.94656172328087</v>
      </c>
      <c r="L44" s="9">
        <f t="shared" si="2"/>
        <v>-4000.4000000000015</v>
      </c>
      <c r="M44" s="11">
        <f t="shared" si="6"/>
        <v>-20</v>
      </c>
      <c r="N44" s="11">
        <f t="shared" si="7"/>
        <v>-3</v>
      </c>
      <c r="O44" s="12">
        <f t="shared" si="3"/>
        <v>-23</v>
      </c>
    </row>
    <row r="45" spans="1:15" ht="15" customHeight="1">
      <c r="A45" s="8" t="s">
        <v>81</v>
      </c>
      <c r="B45" s="22">
        <v>10698.7</v>
      </c>
      <c r="C45" s="16">
        <v>40</v>
      </c>
      <c r="D45" s="16">
        <v>83</v>
      </c>
      <c r="E45" s="14">
        <f t="shared" si="0"/>
        <v>123</v>
      </c>
      <c r="F45" s="32">
        <f t="shared" si="4"/>
        <v>146.15710382513663</v>
      </c>
      <c r="G45" s="3">
        <v>10850.1</v>
      </c>
      <c r="H45" s="16">
        <v>48</v>
      </c>
      <c r="I45" s="16">
        <v>71</v>
      </c>
      <c r="J45" s="14">
        <f t="shared" si="1"/>
        <v>119</v>
      </c>
      <c r="K45" s="32">
        <f t="shared" si="5"/>
        <v>142.01701570680629</v>
      </c>
      <c r="L45" s="9">
        <f t="shared" si="2"/>
        <v>151.39999999999964</v>
      </c>
      <c r="M45" s="11">
        <f t="shared" si="6"/>
        <v>8</v>
      </c>
      <c r="N45" s="11">
        <f t="shared" si="7"/>
        <v>-12</v>
      </c>
      <c r="O45" s="12">
        <f t="shared" si="3"/>
        <v>-4</v>
      </c>
    </row>
    <row r="46" spans="1:15" ht="15" customHeight="1">
      <c r="A46" s="8" t="s">
        <v>26</v>
      </c>
      <c r="B46" s="22">
        <v>56730</v>
      </c>
      <c r="C46" s="16">
        <v>121</v>
      </c>
      <c r="D46" s="16">
        <v>317</v>
      </c>
      <c r="E46" s="14">
        <f t="shared" si="0"/>
        <v>438</v>
      </c>
      <c r="F46" s="32">
        <f t="shared" si="4"/>
        <v>228.93462469733655</v>
      </c>
      <c r="G46" s="3">
        <v>56527.8</v>
      </c>
      <c r="H46" s="16">
        <v>122</v>
      </c>
      <c r="I46" s="16">
        <v>315</v>
      </c>
      <c r="J46" s="14">
        <f t="shared" si="1"/>
        <v>437</v>
      </c>
      <c r="K46" s="32">
        <f t="shared" si="5"/>
        <v>227.93467741935484</v>
      </c>
      <c r="L46" s="9">
        <f t="shared" si="2"/>
        <v>-202.19999999999709</v>
      </c>
      <c r="M46" s="11">
        <f t="shared" si="6"/>
        <v>1</v>
      </c>
      <c r="N46" s="11">
        <f t="shared" si="7"/>
        <v>-2</v>
      </c>
      <c r="O46" s="12">
        <f t="shared" si="3"/>
        <v>-1</v>
      </c>
    </row>
    <row r="47" spans="1:15" ht="15" customHeight="1">
      <c r="A47" s="8" t="s">
        <v>27</v>
      </c>
      <c r="B47" s="22">
        <v>9543</v>
      </c>
      <c r="C47" s="16">
        <v>48</v>
      </c>
      <c r="D47" s="16">
        <v>4</v>
      </c>
      <c r="E47" s="14">
        <f t="shared" si="0"/>
        <v>52</v>
      </c>
      <c r="F47" s="32">
        <f t="shared" si="4"/>
        <v>192.3991935483871</v>
      </c>
      <c r="G47" s="3">
        <v>9567.1</v>
      </c>
      <c r="H47" s="16">
        <v>48</v>
      </c>
      <c r="I47" s="16">
        <v>4</v>
      </c>
      <c r="J47" s="14">
        <f t="shared" si="1"/>
        <v>52</v>
      </c>
      <c r="K47" s="32">
        <f t="shared" si="5"/>
        <v>192.88508064516128</v>
      </c>
      <c r="L47" s="9">
        <f t="shared" si="2"/>
        <v>24.100000000000364</v>
      </c>
      <c r="M47" s="11">
        <f t="shared" si="6"/>
        <v>0</v>
      </c>
      <c r="N47" s="11">
        <f t="shared" si="7"/>
        <v>0</v>
      </c>
      <c r="O47" s="12">
        <f t="shared" si="3"/>
        <v>0</v>
      </c>
    </row>
    <row r="48" spans="1:15" ht="15" customHeight="1">
      <c r="A48" s="8" t="s">
        <v>28</v>
      </c>
      <c r="B48" s="22">
        <v>28372.400000000001</v>
      </c>
      <c r="C48" s="16">
        <v>46</v>
      </c>
      <c r="D48" s="16">
        <v>231</v>
      </c>
      <c r="E48" s="14">
        <f t="shared" si="0"/>
        <v>277</v>
      </c>
      <c r="F48" s="32">
        <f t="shared" si="4"/>
        <v>205.00289017341041</v>
      </c>
      <c r="G48" s="3">
        <v>27890.7</v>
      </c>
      <c r="H48" s="16">
        <v>43</v>
      </c>
      <c r="I48" s="16">
        <v>234</v>
      </c>
      <c r="J48" s="14">
        <f t="shared" si="1"/>
        <v>277</v>
      </c>
      <c r="K48" s="32">
        <f t="shared" si="5"/>
        <v>204.17789165446555</v>
      </c>
      <c r="L48" s="9">
        <f t="shared" si="2"/>
        <v>-481.70000000000073</v>
      </c>
      <c r="M48" s="11">
        <f t="shared" si="6"/>
        <v>-3</v>
      </c>
      <c r="N48" s="11">
        <f t="shared" si="7"/>
        <v>3</v>
      </c>
      <c r="O48" s="12">
        <f t="shared" si="3"/>
        <v>0</v>
      </c>
    </row>
    <row r="49" spans="1:15">
      <c r="A49" s="8" t="s">
        <v>29</v>
      </c>
      <c r="B49" s="22">
        <v>8728.4</v>
      </c>
      <c r="C49" s="16">
        <v>10</v>
      </c>
      <c r="D49" s="16">
        <v>35</v>
      </c>
      <c r="E49" s="14">
        <f t="shared" si="0"/>
        <v>45</v>
      </c>
      <c r="F49" s="32">
        <f t="shared" si="4"/>
        <v>363.68333333333334</v>
      </c>
      <c r="G49" s="3">
        <v>10403.6</v>
      </c>
      <c r="H49" s="16">
        <v>13</v>
      </c>
      <c r="I49" s="16">
        <v>37</v>
      </c>
      <c r="J49" s="14">
        <f t="shared" si="1"/>
        <v>50</v>
      </c>
      <c r="K49" s="32">
        <f t="shared" si="5"/>
        <v>374.23021582733816</v>
      </c>
      <c r="L49" s="9">
        <f t="shared" si="2"/>
        <v>1675.2000000000007</v>
      </c>
      <c r="M49" s="11">
        <f t="shared" si="6"/>
        <v>3</v>
      </c>
      <c r="N49" s="11">
        <f t="shared" si="7"/>
        <v>2</v>
      </c>
      <c r="O49" s="12">
        <f t="shared" si="3"/>
        <v>5</v>
      </c>
    </row>
    <row r="50" spans="1:15">
      <c r="A50" s="8" t="s">
        <v>75</v>
      </c>
      <c r="B50" s="22">
        <v>77777.3</v>
      </c>
      <c r="C50" s="16">
        <v>387</v>
      </c>
      <c r="D50" s="16">
        <v>60</v>
      </c>
      <c r="E50" s="14">
        <f t="shared" si="0"/>
        <v>447</v>
      </c>
      <c r="F50" s="32">
        <f t="shared" si="4"/>
        <v>189.23917274939174</v>
      </c>
      <c r="G50" s="3">
        <v>89297.5</v>
      </c>
      <c r="H50" s="16">
        <v>455</v>
      </c>
      <c r="I50" s="16">
        <v>63</v>
      </c>
      <c r="J50" s="14">
        <f t="shared" si="1"/>
        <v>518</v>
      </c>
      <c r="K50" s="32">
        <f t="shared" si="5"/>
        <v>185.95897542690545</v>
      </c>
      <c r="L50" s="9">
        <f t="shared" si="2"/>
        <v>11520.199999999997</v>
      </c>
      <c r="M50" s="11">
        <f t="shared" si="6"/>
        <v>68</v>
      </c>
      <c r="N50" s="11">
        <f t="shared" si="7"/>
        <v>3</v>
      </c>
      <c r="O50" s="12">
        <f t="shared" si="3"/>
        <v>71</v>
      </c>
    </row>
    <row r="51" spans="1:15" ht="15" customHeight="1">
      <c r="A51" s="8" t="s">
        <v>30</v>
      </c>
      <c r="B51" s="22">
        <v>32059.599999999999</v>
      </c>
      <c r="C51" s="16">
        <v>125</v>
      </c>
      <c r="D51" s="16">
        <v>111</v>
      </c>
      <c r="E51" s="14">
        <f t="shared" si="0"/>
        <v>236</v>
      </c>
      <c r="F51" s="32">
        <f t="shared" si="4"/>
        <v>189.25383707201888</v>
      </c>
      <c r="G51" s="3">
        <v>27980.2</v>
      </c>
      <c r="H51" s="16">
        <v>114</v>
      </c>
      <c r="I51" s="16">
        <v>82</v>
      </c>
      <c r="J51" s="14">
        <f t="shared" si="1"/>
        <v>196</v>
      </c>
      <c r="K51" s="32">
        <f t="shared" si="5"/>
        <v>190.60081743869208</v>
      </c>
      <c r="L51" s="9">
        <f t="shared" si="2"/>
        <v>-4079.3999999999978</v>
      </c>
      <c r="M51" s="11">
        <f t="shared" si="6"/>
        <v>-11</v>
      </c>
      <c r="N51" s="11">
        <f t="shared" si="7"/>
        <v>-29</v>
      </c>
      <c r="O51" s="12">
        <f t="shared" si="3"/>
        <v>-40</v>
      </c>
    </row>
    <row r="52" spans="1:15" ht="15" customHeight="1">
      <c r="A52" s="8" t="s">
        <v>91</v>
      </c>
      <c r="B52" s="22">
        <v>26091.1</v>
      </c>
      <c r="C52" s="16">
        <v>80</v>
      </c>
      <c r="D52" s="16">
        <v>228</v>
      </c>
      <c r="E52" s="14">
        <f t="shared" si="0"/>
        <v>308</v>
      </c>
      <c r="F52" s="32">
        <f t="shared" si="4"/>
        <v>152.40128504672899</v>
      </c>
      <c r="G52" s="3">
        <v>26414</v>
      </c>
      <c r="H52" s="16">
        <v>81</v>
      </c>
      <c r="I52" s="16">
        <v>231</v>
      </c>
      <c r="J52" s="14">
        <f t="shared" si="1"/>
        <v>312</v>
      </c>
      <c r="K52" s="32">
        <f t="shared" si="5"/>
        <v>152.32987312572087</v>
      </c>
      <c r="L52" s="9">
        <f t="shared" si="2"/>
        <v>322.90000000000146</v>
      </c>
      <c r="M52" s="11">
        <f t="shared" si="6"/>
        <v>1</v>
      </c>
      <c r="N52" s="11">
        <f t="shared" si="7"/>
        <v>3</v>
      </c>
      <c r="O52" s="12">
        <f t="shared" si="3"/>
        <v>4</v>
      </c>
    </row>
    <row r="53" spans="1:15" ht="15" customHeight="1">
      <c r="A53" s="8" t="s">
        <v>31</v>
      </c>
      <c r="B53" s="22">
        <v>10917.7</v>
      </c>
      <c r="C53" s="16">
        <v>28</v>
      </c>
      <c r="D53" s="16">
        <v>107</v>
      </c>
      <c r="E53" s="14">
        <f t="shared" si="0"/>
        <v>135</v>
      </c>
      <c r="F53" s="32">
        <f t="shared" si="4"/>
        <v>154.204802259887</v>
      </c>
      <c r="G53" s="3">
        <v>11286.6</v>
      </c>
      <c r="H53" s="16">
        <v>31</v>
      </c>
      <c r="I53" s="16">
        <v>107</v>
      </c>
      <c r="J53" s="14">
        <f t="shared" si="1"/>
        <v>138</v>
      </c>
      <c r="K53" s="32">
        <f t="shared" si="5"/>
        <v>152.93495934959347</v>
      </c>
      <c r="L53" s="9">
        <f t="shared" si="2"/>
        <v>368.89999999999964</v>
      </c>
      <c r="M53" s="11">
        <f t="shared" si="6"/>
        <v>3</v>
      </c>
      <c r="N53" s="11">
        <f t="shared" si="7"/>
        <v>0</v>
      </c>
      <c r="O53" s="12">
        <f t="shared" si="3"/>
        <v>3</v>
      </c>
    </row>
    <row r="54" spans="1:15" ht="15" customHeight="1">
      <c r="A54" s="8" t="s">
        <v>32</v>
      </c>
      <c r="B54" s="22">
        <v>29073.7</v>
      </c>
      <c r="C54" s="16">
        <v>34</v>
      </c>
      <c r="D54" s="16">
        <v>393</v>
      </c>
      <c r="E54" s="14">
        <f t="shared" si="0"/>
        <v>427</v>
      </c>
      <c r="F54" s="32">
        <f t="shared" si="4"/>
        <v>152.05910041841003</v>
      </c>
      <c r="G54" s="3">
        <v>28713.5</v>
      </c>
      <c r="H54" s="16">
        <v>31</v>
      </c>
      <c r="I54" s="16">
        <v>396</v>
      </c>
      <c r="J54" s="14">
        <f t="shared" si="1"/>
        <v>427</v>
      </c>
      <c r="K54" s="32">
        <f t="shared" si="5"/>
        <v>151.60242872228088</v>
      </c>
      <c r="L54" s="9">
        <f t="shared" si="2"/>
        <v>-360.20000000000073</v>
      </c>
      <c r="M54" s="11">
        <f t="shared" si="6"/>
        <v>-3</v>
      </c>
      <c r="N54" s="11">
        <f t="shared" si="7"/>
        <v>3</v>
      </c>
      <c r="O54" s="12">
        <f t="shared" si="3"/>
        <v>0</v>
      </c>
    </row>
    <row r="55" spans="1:15" ht="15" customHeight="1">
      <c r="A55" s="8" t="s">
        <v>33</v>
      </c>
      <c r="B55" s="22">
        <v>24106.6</v>
      </c>
      <c r="C55" s="16">
        <v>51</v>
      </c>
      <c r="D55" s="16">
        <v>251</v>
      </c>
      <c r="E55" s="14">
        <f t="shared" si="0"/>
        <v>302</v>
      </c>
      <c r="F55" s="32">
        <f t="shared" si="4"/>
        <v>159.22457067371201</v>
      </c>
      <c r="G55" s="3">
        <v>24363.8</v>
      </c>
      <c r="H55" s="16">
        <v>56</v>
      </c>
      <c r="I55" s="16">
        <v>246</v>
      </c>
      <c r="J55" s="14">
        <f t="shared" si="1"/>
        <v>302</v>
      </c>
      <c r="K55" s="32">
        <f t="shared" si="5"/>
        <v>157.79663212435233</v>
      </c>
      <c r="L55" s="9">
        <f t="shared" si="2"/>
        <v>257.20000000000073</v>
      </c>
      <c r="M55" s="11">
        <f t="shared" si="6"/>
        <v>5</v>
      </c>
      <c r="N55" s="11">
        <f t="shared" si="7"/>
        <v>-5</v>
      </c>
      <c r="O55" s="12">
        <f t="shared" si="3"/>
        <v>0</v>
      </c>
    </row>
    <row r="56" spans="1:15" ht="15" customHeight="1">
      <c r="A56" s="8" t="s">
        <v>34</v>
      </c>
      <c r="B56" s="22">
        <v>49658</v>
      </c>
      <c r="C56" s="16">
        <v>196</v>
      </c>
      <c r="D56" s="16">
        <v>54</v>
      </c>
      <c r="E56" s="14">
        <f t="shared" si="0"/>
        <v>250</v>
      </c>
      <c r="F56" s="32">
        <f t="shared" si="4"/>
        <v>228.2077205882353</v>
      </c>
      <c r="G56" s="3">
        <v>62127.199999999997</v>
      </c>
      <c r="H56" s="16">
        <v>247</v>
      </c>
      <c r="I56" s="16">
        <v>52</v>
      </c>
      <c r="J56" s="14">
        <f t="shared" si="1"/>
        <v>299</v>
      </c>
      <c r="K56" s="32">
        <f t="shared" si="5"/>
        <v>231.99103808812544</v>
      </c>
      <c r="L56" s="9">
        <f t="shared" si="2"/>
        <v>12469.199999999997</v>
      </c>
      <c r="M56" s="11">
        <f t="shared" si="6"/>
        <v>51</v>
      </c>
      <c r="N56" s="11">
        <f t="shared" si="7"/>
        <v>-2</v>
      </c>
      <c r="O56" s="12">
        <f t="shared" si="3"/>
        <v>49</v>
      </c>
    </row>
    <row r="57" spans="1:15" ht="15" customHeight="1">
      <c r="A57" s="8" t="s">
        <v>82</v>
      </c>
      <c r="B57" s="22">
        <v>23962</v>
      </c>
      <c r="C57" s="16">
        <v>49</v>
      </c>
      <c r="D57" s="16">
        <v>230</v>
      </c>
      <c r="E57" s="14">
        <f t="shared" si="0"/>
        <v>279</v>
      </c>
      <c r="F57" s="32">
        <f t="shared" si="4"/>
        <v>169.94326241134752</v>
      </c>
      <c r="G57" s="3">
        <v>24410.9</v>
      </c>
      <c r="H57" s="16">
        <v>50</v>
      </c>
      <c r="I57" s="16">
        <v>230</v>
      </c>
      <c r="J57" s="14">
        <f t="shared" si="1"/>
        <v>280</v>
      </c>
      <c r="K57" s="32">
        <f t="shared" si="5"/>
        <v>171.90774647887324</v>
      </c>
      <c r="L57" s="9">
        <f t="shared" si="2"/>
        <v>448.90000000000146</v>
      </c>
      <c r="M57" s="11">
        <f t="shared" si="6"/>
        <v>1</v>
      </c>
      <c r="N57" s="11">
        <f t="shared" si="7"/>
        <v>0</v>
      </c>
      <c r="O57" s="12">
        <f t="shared" si="3"/>
        <v>1</v>
      </c>
    </row>
    <row r="58" spans="1:15" ht="15" customHeight="1">
      <c r="A58" s="8" t="s">
        <v>35</v>
      </c>
      <c r="B58" s="22">
        <v>5160.6000000000004</v>
      </c>
      <c r="C58" s="16">
        <v>2</v>
      </c>
      <c r="D58" s="16">
        <v>27</v>
      </c>
      <c r="E58" s="14">
        <f t="shared" si="0"/>
        <v>29</v>
      </c>
      <c r="F58" s="32">
        <f t="shared" si="4"/>
        <v>403.171875</v>
      </c>
      <c r="G58" s="3">
        <v>1032.5</v>
      </c>
      <c r="H58" s="16">
        <v>2</v>
      </c>
      <c r="I58" s="16">
        <v>1</v>
      </c>
      <c r="J58" s="14">
        <f t="shared" si="1"/>
        <v>3</v>
      </c>
      <c r="K58" s="32">
        <f t="shared" si="5"/>
        <v>430.20833333333337</v>
      </c>
      <c r="L58" s="9">
        <f t="shared" si="2"/>
        <v>-4128.1000000000004</v>
      </c>
      <c r="M58" s="11">
        <f t="shared" si="6"/>
        <v>0</v>
      </c>
      <c r="N58" s="11">
        <f t="shared" si="7"/>
        <v>-26</v>
      </c>
      <c r="O58" s="12">
        <f t="shared" si="3"/>
        <v>-26</v>
      </c>
    </row>
    <row r="59" spans="1:15" ht="15" customHeight="1">
      <c r="A59" s="8" t="s">
        <v>36</v>
      </c>
      <c r="B59" s="22">
        <v>203777.1</v>
      </c>
      <c r="C59" s="16">
        <v>760</v>
      </c>
      <c r="D59" s="16">
        <v>6</v>
      </c>
      <c r="E59" s="14">
        <f t="shared" si="0"/>
        <v>766</v>
      </c>
      <c r="F59" s="32">
        <f t="shared" si="4"/>
        <v>267.28370933892973</v>
      </c>
      <c r="G59" s="3">
        <v>199918.5</v>
      </c>
      <c r="H59" s="16">
        <v>747</v>
      </c>
      <c r="I59" s="16">
        <v>5</v>
      </c>
      <c r="J59" s="14">
        <f t="shared" si="1"/>
        <v>752</v>
      </c>
      <c r="K59" s="32">
        <f t="shared" si="5"/>
        <v>266.9138851802403</v>
      </c>
      <c r="L59" s="9">
        <f t="shared" si="2"/>
        <v>-3858.6000000000058</v>
      </c>
      <c r="M59" s="11">
        <f t="shared" si="6"/>
        <v>-13</v>
      </c>
      <c r="N59" s="11">
        <f t="shared" si="7"/>
        <v>-1</v>
      </c>
      <c r="O59" s="12">
        <f t="shared" si="3"/>
        <v>-14</v>
      </c>
    </row>
    <row r="60" spans="1:15" ht="15" customHeight="1">
      <c r="A60" s="8" t="s">
        <v>37</v>
      </c>
      <c r="B60" s="22">
        <v>11725.5</v>
      </c>
      <c r="C60" s="16">
        <v>36</v>
      </c>
      <c r="D60" s="16">
        <v>9</v>
      </c>
      <c r="E60" s="14">
        <f t="shared" si="0"/>
        <v>45</v>
      </c>
      <c r="F60" s="32">
        <f t="shared" si="4"/>
        <v>296.09848484848482</v>
      </c>
      <c r="G60" s="3">
        <v>12936.6</v>
      </c>
      <c r="H60" s="16">
        <v>40</v>
      </c>
      <c r="I60" s="16">
        <v>9</v>
      </c>
      <c r="J60" s="14">
        <f t="shared" si="1"/>
        <v>49</v>
      </c>
      <c r="K60" s="32">
        <f t="shared" si="5"/>
        <v>296.71100917431193</v>
      </c>
      <c r="L60" s="9">
        <f t="shared" si="2"/>
        <v>1211.1000000000004</v>
      </c>
      <c r="M60" s="11">
        <f t="shared" si="6"/>
        <v>4</v>
      </c>
      <c r="N60" s="11">
        <f t="shared" si="7"/>
        <v>0</v>
      </c>
      <c r="O60" s="12">
        <f t="shared" si="3"/>
        <v>4</v>
      </c>
    </row>
    <row r="61" spans="1:15" ht="15" customHeight="1">
      <c r="A61" s="8" t="s">
        <v>83</v>
      </c>
      <c r="B61" s="22">
        <v>44660.9</v>
      </c>
      <c r="C61" s="16">
        <v>149</v>
      </c>
      <c r="D61" s="16">
        <v>220</v>
      </c>
      <c r="E61" s="14">
        <f t="shared" si="0"/>
        <v>369</v>
      </c>
      <c r="F61" s="32">
        <f t="shared" si="4"/>
        <v>188.44261603375529</v>
      </c>
      <c r="G61" s="3">
        <v>45740.3</v>
      </c>
      <c r="H61" s="16">
        <v>156</v>
      </c>
      <c r="I61" s="16">
        <v>212</v>
      </c>
      <c r="J61" s="14">
        <f t="shared" si="1"/>
        <v>368</v>
      </c>
      <c r="K61" s="32">
        <f t="shared" si="5"/>
        <v>189.9514119601329</v>
      </c>
      <c r="L61" s="9">
        <f t="shared" si="2"/>
        <v>1079.4000000000015</v>
      </c>
      <c r="M61" s="11">
        <f t="shared" si="6"/>
        <v>7</v>
      </c>
      <c r="N61" s="11">
        <f t="shared" si="7"/>
        <v>-8</v>
      </c>
      <c r="O61" s="12">
        <f t="shared" si="3"/>
        <v>-1</v>
      </c>
    </row>
    <row r="62" spans="1:15" ht="15" customHeight="1">
      <c r="A62" s="8" t="s">
        <v>38</v>
      </c>
      <c r="B62" s="22">
        <v>12329.6</v>
      </c>
      <c r="C62" s="16">
        <v>37</v>
      </c>
      <c r="D62" s="16">
        <v>80</v>
      </c>
      <c r="E62" s="14">
        <f t="shared" si="0"/>
        <v>117</v>
      </c>
      <c r="F62" s="32">
        <f t="shared" si="4"/>
        <v>178.68985507246379</v>
      </c>
      <c r="G62" s="3">
        <v>12318.5</v>
      </c>
      <c r="H62" s="16">
        <v>37</v>
      </c>
      <c r="I62" s="16">
        <v>80</v>
      </c>
      <c r="J62" s="14">
        <f t="shared" si="1"/>
        <v>117</v>
      </c>
      <c r="K62" s="32">
        <f t="shared" si="5"/>
        <v>178.52898550724638</v>
      </c>
      <c r="L62" s="9">
        <f t="shared" si="2"/>
        <v>-11.100000000000364</v>
      </c>
      <c r="M62" s="11">
        <f t="shared" si="6"/>
        <v>0</v>
      </c>
      <c r="N62" s="11">
        <f t="shared" si="7"/>
        <v>0</v>
      </c>
      <c r="O62" s="12">
        <f t="shared" si="3"/>
        <v>0</v>
      </c>
    </row>
    <row r="63" spans="1:15" ht="15" customHeight="1">
      <c r="A63" s="8" t="s">
        <v>84</v>
      </c>
      <c r="B63" s="22">
        <v>51404.800000000003</v>
      </c>
      <c r="C63" s="16">
        <v>110</v>
      </c>
      <c r="D63" s="16">
        <v>363</v>
      </c>
      <c r="E63" s="14">
        <f t="shared" si="0"/>
        <v>473</v>
      </c>
      <c r="F63" s="32">
        <f t="shared" si="4"/>
        <v>201.4294670846395</v>
      </c>
      <c r="G63" s="3">
        <v>51054.400000000001</v>
      </c>
      <c r="H63" s="16">
        <v>106</v>
      </c>
      <c r="I63" s="16">
        <v>371</v>
      </c>
      <c r="J63" s="14">
        <f t="shared" si="1"/>
        <v>477</v>
      </c>
      <c r="K63" s="32">
        <f t="shared" si="5"/>
        <v>200.68553459119497</v>
      </c>
      <c r="L63" s="9">
        <f t="shared" si="2"/>
        <v>-350.40000000000146</v>
      </c>
      <c r="M63" s="11">
        <f t="shared" si="6"/>
        <v>-4</v>
      </c>
      <c r="N63" s="11">
        <f t="shared" si="7"/>
        <v>8</v>
      </c>
      <c r="O63" s="12">
        <f t="shared" si="3"/>
        <v>4</v>
      </c>
    </row>
    <row r="64" spans="1:15" ht="15" customHeight="1">
      <c r="A64" s="8" t="s">
        <v>85</v>
      </c>
      <c r="B64" s="22">
        <v>38359.4</v>
      </c>
      <c r="C64" s="16">
        <v>114</v>
      </c>
      <c r="D64" s="16">
        <v>273</v>
      </c>
      <c r="E64" s="14">
        <f t="shared" si="0"/>
        <v>387</v>
      </c>
      <c r="F64" s="32">
        <f t="shared" si="4"/>
        <v>171.86111111111111</v>
      </c>
      <c r="G64" s="3">
        <v>37122.300000000003</v>
      </c>
      <c r="H64" s="16">
        <v>102</v>
      </c>
      <c r="I64" s="16">
        <v>285</v>
      </c>
      <c r="J64" s="14">
        <f t="shared" si="1"/>
        <v>387</v>
      </c>
      <c r="K64" s="32">
        <f t="shared" si="5"/>
        <v>171.86250000000001</v>
      </c>
      <c r="L64" s="9">
        <f>G64-B64</f>
        <v>-1237.0999999999985</v>
      </c>
      <c r="M64" s="11">
        <f t="shared" si="6"/>
        <v>-12</v>
      </c>
      <c r="N64" s="11">
        <f t="shared" si="7"/>
        <v>12</v>
      </c>
      <c r="O64" s="12">
        <f t="shared" si="3"/>
        <v>0</v>
      </c>
    </row>
    <row r="65" spans="1:15" ht="15" customHeight="1">
      <c r="A65" s="8" t="s">
        <v>39</v>
      </c>
      <c r="B65" s="22">
        <v>44920.6</v>
      </c>
      <c r="C65" s="16">
        <v>91</v>
      </c>
      <c r="D65" s="16">
        <v>441</v>
      </c>
      <c r="E65" s="14">
        <f t="shared" si="0"/>
        <v>532</v>
      </c>
      <c r="F65" s="32">
        <f t="shared" si="4"/>
        <v>167.99027673896785</v>
      </c>
      <c r="G65" s="3">
        <v>41144.6</v>
      </c>
      <c r="H65" s="16">
        <v>96</v>
      </c>
      <c r="I65" s="16">
        <v>365</v>
      </c>
      <c r="J65" s="14">
        <f t="shared" si="1"/>
        <v>461</v>
      </c>
      <c r="K65" s="32">
        <f t="shared" si="5"/>
        <v>170.0190082644628</v>
      </c>
      <c r="L65" s="9">
        <f t="shared" si="2"/>
        <v>-3776</v>
      </c>
      <c r="M65" s="11">
        <f t="shared" si="6"/>
        <v>5</v>
      </c>
      <c r="N65" s="11">
        <f t="shared" si="7"/>
        <v>-76</v>
      </c>
      <c r="O65" s="12">
        <f t="shared" si="3"/>
        <v>-71</v>
      </c>
    </row>
    <row r="66" spans="1:15" ht="15" customHeight="1">
      <c r="A66" s="8" t="s">
        <v>40</v>
      </c>
      <c r="B66" s="22">
        <v>17822.2</v>
      </c>
      <c r="C66" s="16">
        <v>44</v>
      </c>
      <c r="D66" s="16">
        <v>189</v>
      </c>
      <c r="E66" s="14">
        <f t="shared" si="0"/>
        <v>233</v>
      </c>
      <c r="F66" s="32">
        <f t="shared" si="4"/>
        <v>149.01505016722408</v>
      </c>
      <c r="G66" s="3">
        <v>17614.400000000001</v>
      </c>
      <c r="H66" s="16">
        <v>43</v>
      </c>
      <c r="I66" s="16">
        <v>191</v>
      </c>
      <c r="J66" s="14">
        <f t="shared" si="1"/>
        <v>234</v>
      </c>
      <c r="K66" s="32">
        <f t="shared" si="5"/>
        <v>147.52428810720269</v>
      </c>
      <c r="L66" s="9">
        <f t="shared" si="2"/>
        <v>-207.79999999999927</v>
      </c>
      <c r="M66" s="11">
        <f t="shared" si="6"/>
        <v>-1</v>
      </c>
      <c r="N66" s="11">
        <f t="shared" si="7"/>
        <v>2</v>
      </c>
      <c r="O66" s="12">
        <f t="shared" si="3"/>
        <v>1</v>
      </c>
    </row>
    <row r="67" spans="1:15" ht="15" customHeight="1">
      <c r="A67" s="8" t="s">
        <v>41</v>
      </c>
      <c r="B67" s="22">
        <v>27854.799999999999</v>
      </c>
      <c r="C67" s="16">
        <v>100</v>
      </c>
      <c r="D67" s="16">
        <v>197</v>
      </c>
      <c r="E67" s="14">
        <f t="shared" si="0"/>
        <v>297</v>
      </c>
      <c r="F67" s="32">
        <f t="shared" si="4"/>
        <v>155.78747203579417</v>
      </c>
      <c r="G67" s="3">
        <v>26816.3</v>
      </c>
      <c r="H67" s="16">
        <v>94</v>
      </c>
      <c r="I67" s="16">
        <v>197</v>
      </c>
      <c r="J67" s="14">
        <f t="shared" si="1"/>
        <v>291</v>
      </c>
      <c r="K67" s="32">
        <f t="shared" si="5"/>
        <v>155.18692129629628</v>
      </c>
      <c r="L67" s="9">
        <f t="shared" si="2"/>
        <v>-1038.5</v>
      </c>
      <c r="M67" s="11">
        <f t="shared" si="6"/>
        <v>-6</v>
      </c>
      <c r="N67" s="11">
        <f t="shared" si="7"/>
        <v>0</v>
      </c>
      <c r="O67" s="12">
        <f t="shared" si="3"/>
        <v>-6</v>
      </c>
    </row>
    <row r="68" spans="1:15" ht="15" customHeight="1">
      <c r="A68" s="8" t="s">
        <v>86</v>
      </c>
      <c r="B68" s="22">
        <v>13618.4</v>
      </c>
      <c r="C68" s="16">
        <v>33</v>
      </c>
      <c r="D68" s="16">
        <v>144</v>
      </c>
      <c r="E68" s="14">
        <f t="shared" si="0"/>
        <v>177</v>
      </c>
      <c r="F68" s="32">
        <f t="shared" si="4"/>
        <v>150.31346578366447</v>
      </c>
      <c r="G68" s="3">
        <v>9742.1</v>
      </c>
      <c r="H68" s="16">
        <v>40</v>
      </c>
      <c r="I68" s="16">
        <v>66</v>
      </c>
      <c r="J68" s="14">
        <f t="shared" si="1"/>
        <v>106</v>
      </c>
      <c r="K68" s="32">
        <f t="shared" si="5"/>
        <v>146.71837349397589</v>
      </c>
      <c r="L68" s="9">
        <f t="shared" si="2"/>
        <v>-3876.2999999999993</v>
      </c>
      <c r="M68" s="11">
        <f t="shared" si="6"/>
        <v>7</v>
      </c>
      <c r="N68" s="11">
        <f t="shared" si="7"/>
        <v>-78</v>
      </c>
      <c r="O68" s="12">
        <f t="shared" si="3"/>
        <v>-71</v>
      </c>
    </row>
    <row r="69" spans="1:15" ht="15" customHeight="1">
      <c r="A69" s="8" t="s">
        <v>76</v>
      </c>
      <c r="B69" s="22">
        <v>42603.4</v>
      </c>
      <c r="C69" s="16">
        <v>162</v>
      </c>
      <c r="D69" s="16">
        <v>137</v>
      </c>
      <c r="E69" s="14">
        <f t="shared" si="0"/>
        <v>299</v>
      </c>
      <c r="F69" s="32">
        <f t="shared" si="4"/>
        <v>196.51014760147601</v>
      </c>
      <c r="G69" s="3">
        <v>42736.5</v>
      </c>
      <c r="H69" s="16">
        <v>166</v>
      </c>
      <c r="I69" s="16">
        <v>135</v>
      </c>
      <c r="J69" s="14">
        <f t="shared" si="1"/>
        <v>301</v>
      </c>
      <c r="K69" s="32">
        <f t="shared" si="5"/>
        <v>194.25681818181818</v>
      </c>
      <c r="L69" s="9">
        <f t="shared" si="2"/>
        <v>133.09999999999854</v>
      </c>
      <c r="M69" s="11">
        <f t="shared" si="6"/>
        <v>4</v>
      </c>
      <c r="N69" s="11">
        <f t="shared" si="7"/>
        <v>-2</v>
      </c>
      <c r="O69" s="12">
        <f t="shared" si="3"/>
        <v>2</v>
      </c>
    </row>
    <row r="70" spans="1:15" ht="15" customHeight="1">
      <c r="A70" s="8" t="s">
        <v>77</v>
      </c>
      <c r="B70" s="22">
        <v>24836.3</v>
      </c>
      <c r="C70" s="16">
        <v>83</v>
      </c>
      <c r="D70" s="16">
        <v>60</v>
      </c>
      <c r="E70" s="14">
        <f t="shared" si="0"/>
        <v>143</v>
      </c>
      <c r="F70" s="32">
        <f t="shared" si="4"/>
        <v>232.11495327102804</v>
      </c>
      <c r="G70" s="3">
        <v>25591</v>
      </c>
      <c r="H70" s="16">
        <v>84</v>
      </c>
      <c r="I70" s="16">
        <v>64</v>
      </c>
      <c r="J70" s="14">
        <f t="shared" si="1"/>
        <v>148</v>
      </c>
      <c r="K70" s="32">
        <f t="shared" si="5"/>
        <v>233.49452554744528</v>
      </c>
      <c r="L70" s="9">
        <f t="shared" si="2"/>
        <v>754.70000000000073</v>
      </c>
      <c r="M70" s="11">
        <f t="shared" si="6"/>
        <v>1</v>
      </c>
      <c r="N70" s="11">
        <f t="shared" si="7"/>
        <v>4</v>
      </c>
      <c r="O70" s="12">
        <f t="shared" si="3"/>
        <v>5</v>
      </c>
    </row>
    <row r="71" spans="1:15" ht="15" customHeight="1">
      <c r="A71" s="8" t="s">
        <v>42</v>
      </c>
      <c r="B71" s="22">
        <v>61228.2</v>
      </c>
      <c r="C71" s="16">
        <v>302</v>
      </c>
      <c r="D71" s="16">
        <v>133</v>
      </c>
      <c r="E71" s="14">
        <f t="shared" si="0"/>
        <v>435</v>
      </c>
      <c r="F71" s="32">
        <f t="shared" si="4"/>
        <v>172.37668918918919</v>
      </c>
      <c r="G71" s="3">
        <v>62023.199999999997</v>
      </c>
      <c r="H71" s="17">
        <v>306</v>
      </c>
      <c r="I71" s="17">
        <v>139</v>
      </c>
      <c r="J71" s="4">
        <f t="shared" si="1"/>
        <v>445</v>
      </c>
      <c r="K71" s="32">
        <f t="shared" si="5"/>
        <v>171.52433628318582</v>
      </c>
      <c r="L71" s="9">
        <f t="shared" si="2"/>
        <v>795</v>
      </c>
      <c r="M71" s="11">
        <f t="shared" si="6"/>
        <v>4</v>
      </c>
      <c r="N71" s="11">
        <f t="shared" si="7"/>
        <v>6</v>
      </c>
      <c r="O71" s="12">
        <f t="shared" si="3"/>
        <v>10</v>
      </c>
    </row>
    <row r="72" spans="1:15" ht="15" customHeight="1">
      <c r="A72" s="8" t="s">
        <v>43</v>
      </c>
      <c r="B72" s="22">
        <v>24679.5</v>
      </c>
      <c r="C72" s="16">
        <v>55</v>
      </c>
      <c r="D72" s="16">
        <v>220</v>
      </c>
      <c r="E72" s="14">
        <f t="shared" si="0"/>
        <v>275</v>
      </c>
      <c r="F72" s="32">
        <f t="shared" si="4"/>
        <v>172.58391608391608</v>
      </c>
      <c r="G72" s="3">
        <v>25073.9</v>
      </c>
      <c r="H72" s="17">
        <v>61</v>
      </c>
      <c r="I72" s="17">
        <v>212</v>
      </c>
      <c r="J72" s="4">
        <f t="shared" si="1"/>
        <v>273</v>
      </c>
      <c r="K72" s="32">
        <f t="shared" si="5"/>
        <v>171.97462277091907</v>
      </c>
      <c r="L72" s="9">
        <f t="shared" si="2"/>
        <v>394.40000000000146</v>
      </c>
      <c r="M72" s="11">
        <f t="shared" si="6"/>
        <v>6</v>
      </c>
      <c r="N72" s="11">
        <f t="shared" si="7"/>
        <v>-8</v>
      </c>
      <c r="O72" s="12">
        <f t="shared" si="3"/>
        <v>-2</v>
      </c>
    </row>
    <row r="73" spans="1:15" ht="15" customHeight="1">
      <c r="A73" s="8" t="s">
        <v>44</v>
      </c>
      <c r="B73" s="22">
        <v>38881.4</v>
      </c>
      <c r="C73" s="16">
        <v>133</v>
      </c>
      <c r="D73" s="16">
        <v>188</v>
      </c>
      <c r="E73" s="14">
        <f t="shared" si="0"/>
        <v>321</v>
      </c>
      <c r="F73" s="32">
        <f t="shared" si="4"/>
        <v>186.75024015369837</v>
      </c>
      <c r="G73" s="3">
        <v>38519.300000000003</v>
      </c>
      <c r="H73" s="17">
        <v>133</v>
      </c>
      <c r="I73" s="17">
        <v>182</v>
      </c>
      <c r="J73" s="4">
        <f t="shared" si="1"/>
        <v>315</v>
      </c>
      <c r="K73" s="32">
        <f t="shared" si="5"/>
        <v>187.16861030126336</v>
      </c>
      <c r="L73" s="9">
        <f t="shared" si="2"/>
        <v>-362.09999999999854</v>
      </c>
      <c r="M73" s="11">
        <f t="shared" si="6"/>
        <v>0</v>
      </c>
      <c r="N73" s="11">
        <f t="shared" si="7"/>
        <v>-6</v>
      </c>
      <c r="O73" s="12">
        <f t="shared" si="3"/>
        <v>-6</v>
      </c>
    </row>
    <row r="74" spans="1:15" ht="15" customHeight="1">
      <c r="A74" s="8" t="s">
        <v>87</v>
      </c>
      <c r="B74" s="22">
        <v>36384.1</v>
      </c>
      <c r="C74" s="16">
        <v>152</v>
      </c>
      <c r="D74" s="16">
        <v>200</v>
      </c>
      <c r="E74" s="14">
        <f t="shared" si="0"/>
        <v>352</v>
      </c>
      <c r="F74" s="32">
        <f t="shared" si="4"/>
        <v>156.82801724137931</v>
      </c>
      <c r="G74" s="3">
        <v>35783.599999999999</v>
      </c>
      <c r="H74" s="17">
        <v>154</v>
      </c>
      <c r="I74" s="17">
        <v>191</v>
      </c>
      <c r="J74" s="4">
        <f t="shared" si="1"/>
        <v>345</v>
      </c>
      <c r="K74" s="32">
        <f t="shared" si="5"/>
        <v>155.31076388888889</v>
      </c>
      <c r="L74" s="9">
        <f t="shared" si="2"/>
        <v>-600.5</v>
      </c>
      <c r="M74" s="11">
        <f t="shared" si="6"/>
        <v>2</v>
      </c>
      <c r="N74" s="11">
        <f t="shared" si="7"/>
        <v>-9</v>
      </c>
      <c r="O74" s="12">
        <f t="shared" si="3"/>
        <v>-7</v>
      </c>
    </row>
    <row r="75" spans="1:15" ht="15" customHeight="1">
      <c r="A75" s="8" t="s">
        <v>45</v>
      </c>
      <c r="B75" s="22">
        <v>16551.2</v>
      </c>
      <c r="C75" s="16">
        <v>20</v>
      </c>
      <c r="D75" s="16">
        <v>55</v>
      </c>
      <c r="E75" s="14">
        <f t="shared" si="0"/>
        <v>75</v>
      </c>
      <c r="F75" s="32">
        <f t="shared" si="4"/>
        <v>394.0761904761905</v>
      </c>
      <c r="G75" s="3">
        <v>4491.8</v>
      </c>
      <c r="H75" s="17">
        <v>10</v>
      </c>
      <c r="I75" s="17">
        <v>1</v>
      </c>
      <c r="J75" s="4">
        <f t="shared" si="1"/>
        <v>11</v>
      </c>
      <c r="K75" s="32">
        <f t="shared" si="5"/>
        <v>431.90384615384613</v>
      </c>
      <c r="L75" s="9">
        <f t="shared" si="2"/>
        <v>-12059.400000000001</v>
      </c>
      <c r="M75" s="11">
        <f t="shared" si="6"/>
        <v>-10</v>
      </c>
      <c r="N75" s="11">
        <f t="shared" si="7"/>
        <v>-54</v>
      </c>
      <c r="O75" s="12">
        <f t="shared" si="3"/>
        <v>-64</v>
      </c>
    </row>
    <row r="76" spans="1:15" ht="15" customHeight="1">
      <c r="A76" s="8" t="s">
        <v>46</v>
      </c>
      <c r="B76" s="22">
        <v>42090</v>
      </c>
      <c r="C76" s="16">
        <v>192</v>
      </c>
      <c r="D76" s="16">
        <v>22</v>
      </c>
      <c r="E76" s="14">
        <f t="shared" si="0"/>
        <v>214</v>
      </c>
      <c r="F76" s="32">
        <f t="shared" ref="F76:F94" si="8">B76/(C76+(D76*0.4))</f>
        <v>209.61155378486055</v>
      </c>
      <c r="G76" s="3">
        <v>44026.3</v>
      </c>
      <c r="H76" s="17">
        <v>209</v>
      </c>
      <c r="I76" s="17">
        <v>6</v>
      </c>
      <c r="J76" s="4">
        <f t="shared" si="1"/>
        <v>215</v>
      </c>
      <c r="K76" s="32">
        <f t="shared" ref="K76:K93" si="9">G76/(H76+(I76*0.4))</f>
        <v>208.26064333017976</v>
      </c>
      <c r="L76" s="9">
        <f t="shared" si="2"/>
        <v>1936.3000000000029</v>
      </c>
      <c r="M76" s="11">
        <f t="shared" si="6"/>
        <v>17</v>
      </c>
      <c r="N76" s="11">
        <f t="shared" si="7"/>
        <v>-16</v>
      </c>
      <c r="O76" s="12">
        <f t="shared" si="3"/>
        <v>1</v>
      </c>
    </row>
    <row r="77" spans="1:15" ht="15" customHeight="1">
      <c r="A77" s="8" t="s">
        <v>88</v>
      </c>
      <c r="B77" s="22">
        <v>21318.2</v>
      </c>
      <c r="C77" s="16">
        <v>23</v>
      </c>
      <c r="D77" s="16">
        <v>277</v>
      </c>
      <c r="E77" s="14">
        <f t="shared" si="0"/>
        <v>300</v>
      </c>
      <c r="F77" s="32">
        <f t="shared" si="8"/>
        <v>159.32884902840058</v>
      </c>
      <c r="G77" s="3">
        <v>20855.900000000001</v>
      </c>
      <c r="H77" s="17">
        <v>28</v>
      </c>
      <c r="I77" s="17">
        <v>255</v>
      </c>
      <c r="J77" s="4">
        <f t="shared" si="1"/>
        <v>283</v>
      </c>
      <c r="K77" s="32">
        <f t="shared" si="9"/>
        <v>160.43</v>
      </c>
      <c r="L77" s="9">
        <f t="shared" si="2"/>
        <v>-462.29999999999927</v>
      </c>
      <c r="M77" s="11">
        <f t="shared" si="6"/>
        <v>5</v>
      </c>
      <c r="N77" s="11">
        <f t="shared" si="7"/>
        <v>-22</v>
      </c>
      <c r="O77" s="12">
        <f t="shared" si="3"/>
        <v>-17</v>
      </c>
    </row>
    <row r="78" spans="1:15" ht="15" customHeight="1">
      <c r="A78" s="8" t="s">
        <v>47</v>
      </c>
      <c r="B78" s="22">
        <v>21577.3</v>
      </c>
      <c r="C78" s="16">
        <v>74</v>
      </c>
      <c r="D78" s="16">
        <v>180</v>
      </c>
      <c r="E78" s="14">
        <f t="shared" si="0"/>
        <v>254</v>
      </c>
      <c r="F78" s="32">
        <f t="shared" si="8"/>
        <v>147.78972602739725</v>
      </c>
      <c r="G78" s="3">
        <v>21594.799999999999</v>
      </c>
      <c r="H78" s="17">
        <v>74</v>
      </c>
      <c r="I78" s="17">
        <v>179</v>
      </c>
      <c r="J78" s="4">
        <f t="shared" si="1"/>
        <v>253</v>
      </c>
      <c r="K78" s="32">
        <f t="shared" si="9"/>
        <v>148.31593406593404</v>
      </c>
      <c r="L78" s="9">
        <f t="shared" si="2"/>
        <v>17.5</v>
      </c>
      <c r="M78" s="11">
        <f t="shared" si="6"/>
        <v>0</v>
      </c>
      <c r="N78" s="11">
        <f t="shared" si="7"/>
        <v>-1</v>
      </c>
      <c r="O78" s="12">
        <f t="shared" si="3"/>
        <v>-1</v>
      </c>
    </row>
    <row r="79" spans="1:15" ht="15" customHeight="1">
      <c r="A79" s="8" t="s">
        <v>48</v>
      </c>
      <c r="B79" s="22">
        <v>31353.5</v>
      </c>
      <c r="C79" s="16">
        <v>81</v>
      </c>
      <c r="D79" s="16">
        <v>260</v>
      </c>
      <c r="E79" s="14">
        <f t="shared" si="0"/>
        <v>341</v>
      </c>
      <c r="F79" s="32">
        <f t="shared" si="8"/>
        <v>169.47837837837838</v>
      </c>
      <c r="G79" s="3">
        <v>30157.5</v>
      </c>
      <c r="H79" s="17">
        <v>81</v>
      </c>
      <c r="I79" s="17">
        <v>247</v>
      </c>
      <c r="J79" s="4">
        <f t="shared" si="1"/>
        <v>328</v>
      </c>
      <c r="K79" s="32">
        <f t="shared" si="9"/>
        <v>167.72803114571747</v>
      </c>
      <c r="L79" s="9">
        <f t="shared" si="2"/>
        <v>-1196</v>
      </c>
      <c r="M79" s="11">
        <f t="shared" si="6"/>
        <v>0</v>
      </c>
      <c r="N79" s="11">
        <f t="shared" si="7"/>
        <v>-13</v>
      </c>
      <c r="O79" s="12">
        <f t="shared" si="3"/>
        <v>-13</v>
      </c>
    </row>
    <row r="80" spans="1:15" ht="15" customHeight="1">
      <c r="A80" s="8" t="s">
        <v>89</v>
      </c>
      <c r="B80" s="22">
        <v>16418</v>
      </c>
      <c r="C80" s="16">
        <v>45</v>
      </c>
      <c r="D80" s="16">
        <v>64</v>
      </c>
      <c r="E80" s="14">
        <f t="shared" si="0"/>
        <v>109</v>
      </c>
      <c r="F80" s="32">
        <f t="shared" si="8"/>
        <v>232.54957507082156</v>
      </c>
      <c r="G80" s="3">
        <v>16445.8</v>
      </c>
      <c r="H80" s="17">
        <v>44</v>
      </c>
      <c r="I80" s="17">
        <v>66</v>
      </c>
      <c r="J80" s="4">
        <f t="shared" si="1"/>
        <v>110</v>
      </c>
      <c r="K80" s="32">
        <f t="shared" si="9"/>
        <v>233.6051136363636</v>
      </c>
      <c r="L80" s="9">
        <f t="shared" si="2"/>
        <v>27.799999999999272</v>
      </c>
      <c r="M80" s="11">
        <f t="shared" si="6"/>
        <v>-1</v>
      </c>
      <c r="N80" s="11">
        <f t="shared" si="7"/>
        <v>2</v>
      </c>
      <c r="O80" s="12">
        <f t="shared" si="3"/>
        <v>1</v>
      </c>
    </row>
    <row r="81" spans="1:15" ht="15" customHeight="1">
      <c r="A81" s="8" t="s">
        <v>49</v>
      </c>
      <c r="B81" s="22">
        <v>15029.7</v>
      </c>
      <c r="C81" s="16">
        <v>78</v>
      </c>
      <c r="D81" s="16">
        <v>9</v>
      </c>
      <c r="E81" s="14">
        <f t="shared" si="0"/>
        <v>87</v>
      </c>
      <c r="F81" s="32">
        <f t="shared" si="8"/>
        <v>184.18750000000003</v>
      </c>
      <c r="G81" s="3">
        <v>15072.5</v>
      </c>
      <c r="H81" s="17">
        <v>78</v>
      </c>
      <c r="I81" s="17">
        <v>9</v>
      </c>
      <c r="J81" s="4">
        <f t="shared" si="1"/>
        <v>87</v>
      </c>
      <c r="K81" s="32">
        <f t="shared" si="9"/>
        <v>184.71200980392157</v>
      </c>
      <c r="L81" s="9">
        <f t="shared" si="2"/>
        <v>42.799999999999272</v>
      </c>
      <c r="M81" s="11">
        <f t="shared" si="6"/>
        <v>0</v>
      </c>
      <c r="N81" s="11">
        <f t="shared" si="7"/>
        <v>0</v>
      </c>
      <c r="O81" s="12">
        <f t="shared" si="3"/>
        <v>0</v>
      </c>
    </row>
    <row r="82" spans="1:15" ht="15" customHeight="1">
      <c r="A82" s="8" t="s">
        <v>50</v>
      </c>
      <c r="B82" s="22">
        <v>57834.9</v>
      </c>
      <c r="C82" s="16">
        <v>59</v>
      </c>
      <c r="D82" s="16">
        <v>250</v>
      </c>
      <c r="E82" s="14">
        <f t="shared" si="0"/>
        <v>309</v>
      </c>
      <c r="F82" s="32">
        <f t="shared" si="8"/>
        <v>363.74150943396228</v>
      </c>
      <c r="G82" s="3">
        <v>58428.6</v>
      </c>
      <c r="H82" s="17">
        <v>61</v>
      </c>
      <c r="I82" s="17">
        <v>250</v>
      </c>
      <c r="J82" s="4">
        <f t="shared" si="1"/>
        <v>311</v>
      </c>
      <c r="K82" s="32">
        <f t="shared" si="9"/>
        <v>362.91055900621114</v>
      </c>
      <c r="L82" s="9">
        <f t="shared" si="2"/>
        <v>593.69999999999709</v>
      </c>
      <c r="M82" s="11">
        <f t="shared" si="6"/>
        <v>2</v>
      </c>
      <c r="N82" s="11">
        <f t="shared" si="7"/>
        <v>0</v>
      </c>
      <c r="O82" s="12">
        <f t="shared" si="3"/>
        <v>2</v>
      </c>
    </row>
    <row r="83" spans="1:15" ht="15" customHeight="1">
      <c r="A83" s="8" t="s">
        <v>51</v>
      </c>
      <c r="B83" s="22">
        <v>15403.1</v>
      </c>
      <c r="C83" s="16">
        <v>73</v>
      </c>
      <c r="D83" s="16">
        <v>69</v>
      </c>
      <c r="E83" s="14">
        <f t="shared" si="0"/>
        <v>142</v>
      </c>
      <c r="F83" s="32">
        <f t="shared" si="8"/>
        <v>153.1123260437376</v>
      </c>
      <c r="G83" s="3">
        <v>15951.1</v>
      </c>
      <c r="H83" s="17">
        <v>76</v>
      </c>
      <c r="I83" s="17">
        <v>67</v>
      </c>
      <c r="J83" s="4">
        <f t="shared" si="1"/>
        <v>143</v>
      </c>
      <c r="K83" s="32">
        <f t="shared" si="9"/>
        <v>155.16634241245137</v>
      </c>
      <c r="L83" s="9">
        <f t="shared" si="2"/>
        <v>548</v>
      </c>
      <c r="M83" s="11">
        <f t="shared" si="6"/>
        <v>3</v>
      </c>
      <c r="N83" s="11">
        <f t="shared" si="7"/>
        <v>-2</v>
      </c>
      <c r="O83" s="12">
        <f t="shared" si="3"/>
        <v>1</v>
      </c>
    </row>
    <row r="84" spans="1:15" ht="15" customHeight="1">
      <c r="A84" s="8" t="s">
        <v>78</v>
      </c>
      <c r="B84" s="22">
        <v>31077.8</v>
      </c>
      <c r="C84" s="16">
        <v>55</v>
      </c>
      <c r="D84" s="16">
        <v>159</v>
      </c>
      <c r="E84" s="14">
        <f t="shared" si="0"/>
        <v>214</v>
      </c>
      <c r="F84" s="32">
        <f t="shared" si="8"/>
        <v>262.03878583473863</v>
      </c>
      <c r="G84" s="3">
        <v>34657.599999999999</v>
      </c>
      <c r="H84" s="17">
        <v>70</v>
      </c>
      <c r="I84" s="17">
        <v>159</v>
      </c>
      <c r="J84" s="4">
        <f t="shared" si="1"/>
        <v>229</v>
      </c>
      <c r="K84" s="32">
        <f t="shared" si="9"/>
        <v>259.41317365269464</v>
      </c>
      <c r="L84" s="9">
        <f t="shared" si="2"/>
        <v>3579.7999999999993</v>
      </c>
      <c r="M84" s="11">
        <f t="shared" si="6"/>
        <v>15</v>
      </c>
      <c r="N84" s="11">
        <f t="shared" si="7"/>
        <v>0</v>
      </c>
      <c r="O84" s="12">
        <f t="shared" si="3"/>
        <v>15</v>
      </c>
    </row>
    <row r="85" spans="1:15" ht="15" customHeight="1">
      <c r="A85" s="8" t="s">
        <v>53</v>
      </c>
      <c r="B85" s="22">
        <v>38261.4</v>
      </c>
      <c r="C85" s="16">
        <v>66</v>
      </c>
      <c r="D85" s="16">
        <v>306</v>
      </c>
      <c r="E85" s="14">
        <f t="shared" si="0"/>
        <v>372</v>
      </c>
      <c r="F85" s="32">
        <f t="shared" si="8"/>
        <v>203.0859872611465</v>
      </c>
      <c r="G85" s="3">
        <v>38099.1</v>
      </c>
      <c r="H85" s="17">
        <v>66</v>
      </c>
      <c r="I85" s="17">
        <v>308</v>
      </c>
      <c r="J85" s="4">
        <f t="shared" si="1"/>
        <v>374</v>
      </c>
      <c r="K85" s="32">
        <f t="shared" si="9"/>
        <v>201.36945031712474</v>
      </c>
      <c r="L85" s="9">
        <f t="shared" si="2"/>
        <v>-162.30000000000291</v>
      </c>
      <c r="M85" s="11">
        <f t="shared" si="6"/>
        <v>0</v>
      </c>
      <c r="N85" s="11">
        <f t="shared" si="7"/>
        <v>2</v>
      </c>
      <c r="O85" s="12">
        <f t="shared" si="3"/>
        <v>2</v>
      </c>
    </row>
    <row r="86" spans="1:15" ht="15" customHeight="1">
      <c r="A86" s="8" t="s">
        <v>52</v>
      </c>
      <c r="B86" s="22">
        <v>42385</v>
      </c>
      <c r="C86" s="16">
        <v>184</v>
      </c>
      <c r="D86" s="16">
        <v>113</v>
      </c>
      <c r="E86" s="14">
        <f t="shared" si="0"/>
        <v>297</v>
      </c>
      <c r="F86" s="32">
        <f t="shared" si="8"/>
        <v>184.92582897033159</v>
      </c>
      <c r="G86" s="3">
        <v>43070.7</v>
      </c>
      <c r="H86" s="17">
        <v>183</v>
      </c>
      <c r="I86" s="17">
        <v>118</v>
      </c>
      <c r="J86" s="4">
        <f t="shared" si="1"/>
        <v>301</v>
      </c>
      <c r="K86" s="32">
        <f t="shared" si="9"/>
        <v>187.10121633362294</v>
      </c>
      <c r="L86" s="9">
        <f t="shared" si="2"/>
        <v>685.69999999999709</v>
      </c>
      <c r="M86" s="11">
        <f t="shared" si="6"/>
        <v>-1</v>
      </c>
      <c r="N86" s="11">
        <f t="shared" si="7"/>
        <v>5</v>
      </c>
      <c r="O86" s="12">
        <f t="shared" si="3"/>
        <v>4</v>
      </c>
    </row>
    <row r="87" spans="1:15" ht="15" customHeight="1">
      <c r="A87" s="8" t="s">
        <v>54</v>
      </c>
      <c r="B87" s="22">
        <v>11465.8</v>
      </c>
      <c r="C87" s="16">
        <v>54</v>
      </c>
      <c r="D87" s="16">
        <v>23</v>
      </c>
      <c r="E87" s="14">
        <f t="shared" si="0"/>
        <v>77</v>
      </c>
      <c r="F87" s="32">
        <f t="shared" si="8"/>
        <v>181.42088607594934</v>
      </c>
      <c r="G87" s="3">
        <v>11880.7</v>
      </c>
      <c r="H87" s="17">
        <v>57</v>
      </c>
      <c r="I87" s="17">
        <v>22</v>
      </c>
      <c r="J87" s="4">
        <f t="shared" si="1"/>
        <v>79</v>
      </c>
      <c r="K87" s="32">
        <f t="shared" si="9"/>
        <v>180.55775075987845</v>
      </c>
      <c r="L87" s="9">
        <f t="shared" si="2"/>
        <v>414.90000000000146</v>
      </c>
      <c r="M87" s="11">
        <f t="shared" si="6"/>
        <v>3</v>
      </c>
      <c r="N87" s="11">
        <f t="shared" si="7"/>
        <v>-1</v>
      </c>
      <c r="O87" s="12">
        <f t="shared" si="3"/>
        <v>2</v>
      </c>
    </row>
    <row r="88" spans="1:15" ht="15" customHeight="1">
      <c r="A88" s="8" t="s">
        <v>55</v>
      </c>
      <c r="B88" s="22">
        <v>3436</v>
      </c>
      <c r="C88" s="16">
        <v>12</v>
      </c>
      <c r="D88" s="16">
        <v>12</v>
      </c>
      <c r="E88" s="14">
        <f t="shared" si="0"/>
        <v>24</v>
      </c>
      <c r="F88" s="32">
        <f t="shared" si="8"/>
        <v>204.52380952380952</v>
      </c>
      <c r="G88" s="3">
        <v>3383</v>
      </c>
      <c r="H88" s="17">
        <v>11</v>
      </c>
      <c r="I88" s="17">
        <v>14</v>
      </c>
      <c r="J88" s="4">
        <f t="shared" si="1"/>
        <v>25</v>
      </c>
      <c r="K88" s="32">
        <f t="shared" si="9"/>
        <v>203.79518072289156</v>
      </c>
      <c r="L88" s="9">
        <f t="shared" si="2"/>
        <v>-53</v>
      </c>
      <c r="M88" s="11">
        <f t="shared" si="6"/>
        <v>-1</v>
      </c>
      <c r="N88" s="11">
        <f t="shared" si="7"/>
        <v>2</v>
      </c>
      <c r="O88" s="12">
        <f t="shared" si="3"/>
        <v>1</v>
      </c>
    </row>
    <row r="89" spans="1:15" ht="15" customHeight="1">
      <c r="A89" s="8" t="s">
        <v>56</v>
      </c>
      <c r="B89" s="22">
        <v>3350.8</v>
      </c>
      <c r="C89" s="16">
        <v>1</v>
      </c>
      <c r="D89" s="16">
        <v>18</v>
      </c>
      <c r="E89" s="14">
        <f t="shared" si="0"/>
        <v>19</v>
      </c>
      <c r="F89" s="32">
        <f t="shared" si="8"/>
        <v>408.63414634146346</v>
      </c>
      <c r="G89" s="3">
        <v>3473.8</v>
      </c>
      <c r="H89" s="17">
        <v>1</v>
      </c>
      <c r="I89" s="17">
        <v>18</v>
      </c>
      <c r="J89" s="4">
        <f t="shared" si="1"/>
        <v>19</v>
      </c>
      <c r="K89" s="32">
        <f t="shared" si="9"/>
        <v>423.63414634146346</v>
      </c>
      <c r="L89" s="9">
        <f t="shared" si="2"/>
        <v>123</v>
      </c>
      <c r="M89" s="11">
        <f t="shared" si="6"/>
        <v>0</v>
      </c>
      <c r="N89" s="11">
        <f t="shared" si="7"/>
        <v>0</v>
      </c>
      <c r="O89" s="12">
        <f t="shared" si="3"/>
        <v>0</v>
      </c>
    </row>
    <row r="90" spans="1:15" ht="26.25" customHeight="1">
      <c r="A90" s="8" t="s">
        <v>64</v>
      </c>
      <c r="B90" s="22">
        <v>47568.4</v>
      </c>
      <c r="C90" s="16">
        <v>109</v>
      </c>
      <c r="D90" s="16">
        <v>31</v>
      </c>
      <c r="E90" s="14">
        <f t="shared" si="0"/>
        <v>140</v>
      </c>
      <c r="F90" s="32">
        <f t="shared" si="8"/>
        <v>391.83196046128501</v>
      </c>
      <c r="G90" s="3">
        <v>47277.1</v>
      </c>
      <c r="H90" s="17">
        <v>109</v>
      </c>
      <c r="I90" s="17">
        <v>31</v>
      </c>
      <c r="J90" s="4">
        <f t="shared" si="1"/>
        <v>140</v>
      </c>
      <c r="K90" s="32">
        <f t="shared" si="9"/>
        <v>389.43245469522236</v>
      </c>
      <c r="L90" s="9">
        <f t="shared" si="2"/>
        <v>-291.30000000000291</v>
      </c>
      <c r="M90" s="11">
        <f t="shared" si="6"/>
        <v>0</v>
      </c>
      <c r="N90" s="11">
        <f t="shared" si="7"/>
        <v>0</v>
      </c>
      <c r="O90" s="12">
        <f t="shared" si="3"/>
        <v>0</v>
      </c>
    </row>
    <row r="91" spans="1:15" ht="15" customHeight="1">
      <c r="A91" s="8" t="s">
        <v>57</v>
      </c>
      <c r="B91" s="22">
        <v>7424.2</v>
      </c>
      <c r="C91" s="16">
        <v>1</v>
      </c>
      <c r="D91" s="16">
        <v>37</v>
      </c>
      <c r="E91" s="14">
        <f t="shared" si="0"/>
        <v>38</v>
      </c>
      <c r="F91" s="32">
        <f t="shared" si="8"/>
        <v>469.88607594936707</v>
      </c>
      <c r="G91" s="3">
        <v>4595.5</v>
      </c>
      <c r="H91" s="17">
        <v>1</v>
      </c>
      <c r="I91" s="17">
        <v>22</v>
      </c>
      <c r="J91" s="4">
        <f t="shared" si="1"/>
        <v>23</v>
      </c>
      <c r="K91" s="32">
        <f t="shared" si="9"/>
        <v>468.92857142857139</v>
      </c>
      <c r="L91" s="9">
        <f t="shared" si="2"/>
        <v>-2828.7</v>
      </c>
      <c r="M91" s="11">
        <f t="shared" si="6"/>
        <v>0</v>
      </c>
      <c r="N91" s="11">
        <f t="shared" si="7"/>
        <v>-15</v>
      </c>
      <c r="O91" s="12">
        <f t="shared" si="3"/>
        <v>-15</v>
      </c>
    </row>
    <row r="92" spans="1:15" ht="15" customHeight="1">
      <c r="A92" s="8" t="s">
        <v>58</v>
      </c>
      <c r="B92" s="22">
        <v>16248.1</v>
      </c>
      <c r="C92" s="16">
        <v>25</v>
      </c>
      <c r="D92" s="16">
        <v>23</v>
      </c>
      <c r="E92" s="14">
        <f t="shared" si="0"/>
        <v>48</v>
      </c>
      <c r="F92" s="32">
        <f t="shared" si="8"/>
        <v>475.09064327485379</v>
      </c>
      <c r="G92" s="3">
        <v>19692.5</v>
      </c>
      <c r="H92" s="17">
        <v>32</v>
      </c>
      <c r="I92" s="17">
        <v>24</v>
      </c>
      <c r="J92" s="4">
        <f t="shared" si="1"/>
        <v>56</v>
      </c>
      <c r="K92" s="32">
        <f t="shared" si="9"/>
        <v>473.37740384615381</v>
      </c>
      <c r="L92" s="9">
        <f t="shared" si="2"/>
        <v>3444.3999999999996</v>
      </c>
      <c r="M92" s="11">
        <f t="shared" si="6"/>
        <v>7</v>
      </c>
      <c r="N92" s="11">
        <f t="shared" si="7"/>
        <v>1</v>
      </c>
      <c r="O92" s="12">
        <f t="shared" si="3"/>
        <v>8</v>
      </c>
    </row>
    <row r="93" spans="1:15" ht="15" customHeight="1">
      <c r="A93" s="8" t="s">
        <v>59</v>
      </c>
      <c r="B93" s="22">
        <v>19626.400000000001</v>
      </c>
      <c r="C93" s="16">
        <v>43</v>
      </c>
      <c r="D93" s="16"/>
      <c r="E93" s="14">
        <f t="shared" si="0"/>
        <v>43</v>
      </c>
      <c r="F93" s="32">
        <f t="shared" si="8"/>
        <v>456.42790697674423</v>
      </c>
      <c r="G93" s="3">
        <v>19536.8</v>
      </c>
      <c r="H93" s="17">
        <v>43</v>
      </c>
      <c r="I93" s="17"/>
      <c r="J93" s="4">
        <f t="shared" si="1"/>
        <v>43</v>
      </c>
      <c r="K93" s="32">
        <f t="shared" si="9"/>
        <v>454.3441860465116</v>
      </c>
      <c r="L93" s="9">
        <f t="shared" si="2"/>
        <v>-89.600000000002183</v>
      </c>
      <c r="M93" s="11">
        <f t="shared" si="6"/>
        <v>0</v>
      </c>
      <c r="N93" s="11">
        <f t="shared" si="7"/>
        <v>0</v>
      </c>
      <c r="O93" s="12">
        <f t="shared" si="3"/>
        <v>0</v>
      </c>
    </row>
    <row r="94" spans="1:15" ht="15" customHeight="1">
      <c r="A94" s="8" t="s">
        <v>60</v>
      </c>
      <c r="B94" s="22">
        <v>1104.3</v>
      </c>
      <c r="C94" s="16">
        <v>6</v>
      </c>
      <c r="D94" s="16">
        <v>1</v>
      </c>
      <c r="E94" s="14">
        <f t="shared" si="0"/>
        <v>7</v>
      </c>
      <c r="F94" s="32">
        <f t="shared" si="8"/>
        <v>172.54687499999997</v>
      </c>
      <c r="G94" s="3">
        <v>0</v>
      </c>
      <c r="H94" s="17">
        <v>0</v>
      </c>
      <c r="I94" s="17">
        <v>0</v>
      </c>
      <c r="J94" s="4">
        <f t="shared" si="1"/>
        <v>0</v>
      </c>
      <c r="K94" s="32">
        <v>0</v>
      </c>
      <c r="L94" s="9">
        <f t="shared" si="2"/>
        <v>-1104.3</v>
      </c>
      <c r="M94" s="11">
        <f t="shared" si="6"/>
        <v>-6</v>
      </c>
      <c r="N94" s="11">
        <f t="shared" si="7"/>
        <v>-1</v>
      </c>
      <c r="O94" s="12">
        <f t="shared" si="3"/>
        <v>-7</v>
      </c>
    </row>
    <row r="95" spans="1:15" s="5" customFormat="1" ht="15" customHeight="1">
      <c r="B95" s="23"/>
      <c r="C95" s="23"/>
      <c r="D95" s="23"/>
      <c r="E95" s="23"/>
      <c r="F95" s="26"/>
      <c r="G95" s="26"/>
      <c r="H95" s="26"/>
      <c r="I95" s="26"/>
      <c r="J95" s="26"/>
      <c r="K95" s="26"/>
      <c r="L95" s="26"/>
      <c r="M95" s="26"/>
      <c r="N95" s="26"/>
      <c r="O95" s="26"/>
    </row>
    <row r="96" spans="1:15" ht="15" customHeight="1">
      <c r="G96" s="26"/>
      <c r="H96" s="26"/>
      <c r="I96" s="26"/>
      <c r="J96" s="26"/>
      <c r="L96" s="26"/>
      <c r="M96" s="26"/>
      <c r="N96" s="26"/>
      <c r="O96" s="26"/>
    </row>
  </sheetData>
  <mergeCells count="16">
    <mergeCell ref="A4:O4"/>
    <mergeCell ref="F6:F7"/>
    <mergeCell ref="K6:K7"/>
    <mergeCell ref="B6:B7"/>
    <mergeCell ref="A6:A7"/>
    <mergeCell ref="G6:G7"/>
    <mergeCell ref="L6:L7"/>
    <mergeCell ref="M6:M7"/>
    <mergeCell ref="O6:O7"/>
    <mergeCell ref="E6:E7"/>
    <mergeCell ref="J6:J7"/>
    <mergeCell ref="N6:N7"/>
    <mergeCell ref="C6:C7"/>
    <mergeCell ref="D6:D7"/>
    <mergeCell ref="H6:H7"/>
    <mergeCell ref="I6:I7"/>
  </mergeCells>
  <printOptions horizontalCentered="1"/>
  <pageMargins left="0.31496062992125984" right="0.31496062992125984" top="0.6" bottom="0.11811023622047245" header="0.31496062992125984" footer="0.31496062992125984"/>
  <pageSetup paperSize="9" scale="73" fitToHeight="0" orientation="landscape" r:id="rId1"/>
  <rowBreaks count="1" manualBreakCount="1">
    <brk id="4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SheetLayoutView="82" workbookViewId="0">
      <selection activeCell="S5" sqref="S5"/>
    </sheetView>
  </sheetViews>
  <sheetFormatPr defaultRowHeight="15"/>
  <cols>
    <col min="1" max="1" width="37.140625" customWidth="1"/>
    <col min="2" max="2" width="16.28515625" customWidth="1"/>
    <col min="3" max="4" width="10.28515625" customWidth="1"/>
    <col min="5" max="5" width="12" customWidth="1"/>
    <col min="6" max="6" width="15" customWidth="1"/>
    <col min="7" max="9" width="10.28515625" customWidth="1"/>
    <col min="10" max="10" width="13.42578125" customWidth="1"/>
    <col min="11" max="11" width="11.42578125" customWidth="1"/>
    <col min="12" max="12" width="13.7109375" customWidth="1"/>
    <col min="13" max="13" width="11.28515625" customWidth="1"/>
  </cols>
  <sheetData>
    <row r="1" spans="1:13">
      <c r="A1" s="55"/>
      <c r="B1" s="68" t="s">
        <v>95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55"/>
    </row>
    <row r="2" spans="1:1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39.75" customHeight="1">
      <c r="A3" s="56"/>
      <c r="B3" s="65" t="s">
        <v>92</v>
      </c>
      <c r="C3" s="66"/>
      <c r="D3" s="66"/>
      <c r="E3" s="67"/>
      <c r="F3" s="65" t="s">
        <v>94</v>
      </c>
      <c r="G3" s="66"/>
      <c r="H3" s="66"/>
      <c r="I3" s="67"/>
      <c r="J3" s="65" t="s">
        <v>113</v>
      </c>
      <c r="K3" s="66"/>
      <c r="L3" s="66"/>
      <c r="M3" s="67"/>
    </row>
    <row r="4" spans="1:13" ht="15" customHeight="1">
      <c r="A4" s="62" t="s">
        <v>0</v>
      </c>
      <c r="B4" s="60" t="s">
        <v>93</v>
      </c>
      <c r="C4" s="60" t="s">
        <v>66</v>
      </c>
      <c r="D4" s="60" t="s">
        <v>67</v>
      </c>
      <c r="E4" s="60" t="s">
        <v>69</v>
      </c>
      <c r="F4" s="60" t="s">
        <v>110</v>
      </c>
      <c r="G4" s="60" t="s">
        <v>66</v>
      </c>
      <c r="H4" s="60" t="s">
        <v>67</v>
      </c>
      <c r="I4" s="60" t="s">
        <v>69</v>
      </c>
      <c r="J4" s="62" t="s">
        <v>105</v>
      </c>
      <c r="K4" s="60" t="s">
        <v>106</v>
      </c>
      <c r="L4" s="60" t="s">
        <v>107</v>
      </c>
      <c r="M4" s="64" t="s">
        <v>108</v>
      </c>
    </row>
    <row r="5" spans="1:13" ht="49.5" customHeight="1">
      <c r="A5" s="63"/>
      <c r="B5" s="61"/>
      <c r="C5" s="61"/>
      <c r="D5" s="61"/>
      <c r="E5" s="61"/>
      <c r="F5" s="61"/>
      <c r="G5" s="61"/>
      <c r="H5" s="61"/>
      <c r="I5" s="61"/>
      <c r="J5" s="63"/>
      <c r="K5" s="61"/>
      <c r="L5" s="61"/>
      <c r="M5" s="64"/>
    </row>
    <row r="6" spans="1:13">
      <c r="A6" s="1">
        <v>1</v>
      </c>
      <c r="B6" s="2">
        <v>2</v>
      </c>
      <c r="C6" s="2">
        <v>3</v>
      </c>
      <c r="D6" s="2">
        <v>4</v>
      </c>
      <c r="E6" s="1">
        <v>5</v>
      </c>
      <c r="F6" s="2">
        <v>6</v>
      </c>
      <c r="G6" s="2">
        <v>7</v>
      </c>
      <c r="H6" s="2">
        <v>8</v>
      </c>
      <c r="I6" s="1">
        <v>9</v>
      </c>
      <c r="J6" s="2">
        <v>10</v>
      </c>
      <c r="K6" s="2">
        <v>11</v>
      </c>
      <c r="L6" s="2">
        <v>12</v>
      </c>
      <c r="M6" s="1">
        <v>13</v>
      </c>
    </row>
    <row r="7" spans="1:13">
      <c r="A7" s="6" t="s">
        <v>61</v>
      </c>
      <c r="B7" s="24">
        <f t="shared" ref="B7:E7" si="0">SUM(B9:B68)</f>
        <v>1865902.3999999997</v>
      </c>
      <c r="C7" s="24">
        <f t="shared" si="0"/>
        <v>5503</v>
      </c>
      <c r="D7" s="24">
        <f t="shared" si="0"/>
        <v>9628</v>
      </c>
      <c r="E7" s="24">
        <f t="shared" si="0"/>
        <v>15131</v>
      </c>
      <c r="F7" s="24">
        <f>SUM(F9:F68)</f>
        <v>1835449.5080000004</v>
      </c>
      <c r="G7" s="24">
        <f t="shared" ref="G7:I7" si="1">SUM(G9:G68)</f>
        <v>5490.35</v>
      </c>
      <c r="H7" s="24">
        <f t="shared" si="1"/>
        <v>9394</v>
      </c>
      <c r="I7" s="24">
        <f t="shared" si="1"/>
        <v>14884.35</v>
      </c>
      <c r="J7" s="24">
        <f>B7-F7</f>
        <v>30452.891999999294</v>
      </c>
      <c r="K7" s="24">
        <f t="shared" ref="K7:M22" si="2">C7-G7</f>
        <v>12.649999999999636</v>
      </c>
      <c r="L7" s="24">
        <f t="shared" si="2"/>
        <v>234</v>
      </c>
      <c r="M7" s="24">
        <f t="shared" si="2"/>
        <v>246.64999999999964</v>
      </c>
    </row>
    <row r="8" spans="1:13">
      <c r="A8" s="7" t="s">
        <v>65</v>
      </c>
      <c r="B8" s="19"/>
      <c r="C8" s="15"/>
      <c r="D8" s="15"/>
      <c r="E8" s="16"/>
      <c r="F8" s="19"/>
      <c r="G8" s="15"/>
      <c r="H8" s="15"/>
      <c r="I8" s="16"/>
      <c r="J8" s="38"/>
      <c r="K8" s="38"/>
      <c r="L8" s="38"/>
      <c r="M8" s="38"/>
    </row>
    <row r="9" spans="1:13" ht="15" customHeight="1">
      <c r="A9" s="8" t="s">
        <v>3</v>
      </c>
      <c r="B9" s="22">
        <v>6264.7</v>
      </c>
      <c r="C9" s="16">
        <v>8</v>
      </c>
      <c r="D9" s="16">
        <v>76</v>
      </c>
      <c r="E9" s="16">
        <f t="shared" ref="E9:E68" si="3">C9+D9</f>
        <v>84</v>
      </c>
      <c r="F9" s="3">
        <v>6264.7</v>
      </c>
      <c r="G9" s="16">
        <v>9</v>
      </c>
      <c r="H9" s="16">
        <v>75</v>
      </c>
      <c r="I9" s="16">
        <f t="shared" ref="I9:I27" si="4">G9+H9</f>
        <v>84</v>
      </c>
      <c r="J9" s="38">
        <f t="shared" ref="J9:M68" si="5">B9-F9</f>
        <v>0</v>
      </c>
      <c r="K9" s="17">
        <f t="shared" si="2"/>
        <v>-1</v>
      </c>
      <c r="L9" s="38">
        <f t="shared" si="2"/>
        <v>1</v>
      </c>
      <c r="M9" s="38">
        <f t="shared" si="2"/>
        <v>0</v>
      </c>
    </row>
    <row r="10" spans="1:13" ht="15" customHeight="1">
      <c r="A10" s="8" t="s">
        <v>4</v>
      </c>
      <c r="B10" s="22">
        <v>59204.800000000003</v>
      </c>
      <c r="C10" s="16">
        <v>258</v>
      </c>
      <c r="D10" s="16">
        <v>449</v>
      </c>
      <c r="E10" s="16">
        <f t="shared" si="3"/>
        <v>707</v>
      </c>
      <c r="F10" s="3">
        <v>59204.800000000003</v>
      </c>
      <c r="G10" s="16">
        <v>252</v>
      </c>
      <c r="H10" s="16">
        <v>452</v>
      </c>
      <c r="I10" s="16">
        <f t="shared" si="4"/>
        <v>704</v>
      </c>
      <c r="J10" s="38">
        <f t="shared" si="5"/>
        <v>0</v>
      </c>
      <c r="K10" s="17">
        <f t="shared" si="2"/>
        <v>6</v>
      </c>
      <c r="L10" s="38">
        <f t="shared" si="2"/>
        <v>-3</v>
      </c>
      <c r="M10" s="38">
        <f t="shared" si="2"/>
        <v>3</v>
      </c>
    </row>
    <row r="11" spans="1:13" ht="15" customHeight="1">
      <c r="A11" s="8" t="s">
        <v>5</v>
      </c>
      <c r="B11" s="22">
        <v>6321.1</v>
      </c>
      <c r="C11" s="16">
        <v>35</v>
      </c>
      <c r="D11" s="16">
        <v>16</v>
      </c>
      <c r="E11" s="16">
        <f t="shared" si="3"/>
        <v>51</v>
      </c>
      <c r="F11" s="3">
        <v>6321.1</v>
      </c>
      <c r="G11" s="16">
        <v>29</v>
      </c>
      <c r="H11" s="16">
        <v>5</v>
      </c>
      <c r="I11" s="16">
        <f t="shared" si="4"/>
        <v>34</v>
      </c>
      <c r="J11" s="38">
        <f t="shared" si="5"/>
        <v>0</v>
      </c>
      <c r="K11" s="17">
        <f t="shared" si="2"/>
        <v>6</v>
      </c>
      <c r="L11" s="38">
        <f t="shared" si="2"/>
        <v>11</v>
      </c>
      <c r="M11" s="38">
        <f t="shared" si="2"/>
        <v>17</v>
      </c>
    </row>
    <row r="12" spans="1:13" ht="15" customHeight="1">
      <c r="A12" s="8" t="s">
        <v>6</v>
      </c>
      <c r="B12" s="22">
        <v>83483</v>
      </c>
      <c r="C12" s="16">
        <v>226</v>
      </c>
      <c r="D12" s="16">
        <v>597</v>
      </c>
      <c r="E12" s="16">
        <f t="shared" si="3"/>
        <v>823</v>
      </c>
      <c r="F12" s="3">
        <v>83483</v>
      </c>
      <c r="G12" s="16">
        <v>214</v>
      </c>
      <c r="H12" s="16">
        <v>607</v>
      </c>
      <c r="I12" s="16">
        <f t="shared" si="4"/>
        <v>821</v>
      </c>
      <c r="J12" s="38">
        <f t="shared" si="5"/>
        <v>0</v>
      </c>
      <c r="K12" s="17">
        <f t="shared" si="2"/>
        <v>12</v>
      </c>
      <c r="L12" s="38">
        <f t="shared" si="2"/>
        <v>-10</v>
      </c>
      <c r="M12" s="38">
        <f t="shared" si="2"/>
        <v>2</v>
      </c>
    </row>
    <row r="13" spans="1:13" ht="15" customHeight="1">
      <c r="A13" s="8" t="s">
        <v>7</v>
      </c>
      <c r="B13" s="22">
        <v>13012.9</v>
      </c>
      <c r="C13" s="16">
        <v>68</v>
      </c>
      <c r="D13" s="16">
        <v>56</v>
      </c>
      <c r="E13" s="16">
        <f t="shared" si="3"/>
        <v>124</v>
      </c>
      <c r="F13" s="3">
        <v>13012.887999999999</v>
      </c>
      <c r="G13" s="16">
        <v>68</v>
      </c>
      <c r="H13" s="16">
        <v>56</v>
      </c>
      <c r="I13" s="16">
        <f t="shared" si="4"/>
        <v>124</v>
      </c>
      <c r="J13" s="38">
        <f t="shared" si="5"/>
        <v>1.2000000000625732E-2</v>
      </c>
      <c r="K13" s="17">
        <f t="shared" si="2"/>
        <v>0</v>
      </c>
      <c r="L13" s="38">
        <f t="shared" si="2"/>
        <v>0</v>
      </c>
      <c r="M13" s="38">
        <f t="shared" si="2"/>
        <v>0</v>
      </c>
    </row>
    <row r="14" spans="1:13" ht="15" customHeight="1">
      <c r="A14" s="8" t="s">
        <v>8</v>
      </c>
      <c r="B14" s="22">
        <v>9695.7999999999993</v>
      </c>
      <c r="C14" s="16">
        <v>56</v>
      </c>
      <c r="D14" s="16">
        <v>30</v>
      </c>
      <c r="E14" s="16">
        <f t="shared" si="3"/>
        <v>86</v>
      </c>
      <c r="F14" s="3">
        <v>9695.6</v>
      </c>
      <c r="G14" s="16">
        <v>56</v>
      </c>
      <c r="H14" s="16">
        <v>30</v>
      </c>
      <c r="I14" s="16">
        <f t="shared" si="4"/>
        <v>86</v>
      </c>
      <c r="J14" s="38">
        <f t="shared" si="5"/>
        <v>0.19999999999890861</v>
      </c>
      <c r="K14" s="17">
        <f t="shared" si="2"/>
        <v>0</v>
      </c>
      <c r="L14" s="38">
        <f t="shared" si="2"/>
        <v>0</v>
      </c>
      <c r="M14" s="38">
        <f t="shared" si="2"/>
        <v>0</v>
      </c>
    </row>
    <row r="15" spans="1:13" ht="15" customHeight="1">
      <c r="A15" s="8" t="s">
        <v>9</v>
      </c>
      <c r="B15" s="22">
        <v>21878.6</v>
      </c>
      <c r="C15" s="16">
        <v>24</v>
      </c>
      <c r="D15" s="16">
        <v>139</v>
      </c>
      <c r="E15" s="16">
        <f t="shared" si="3"/>
        <v>163</v>
      </c>
      <c r="F15" s="3">
        <v>21878.6</v>
      </c>
      <c r="G15" s="16">
        <v>27</v>
      </c>
      <c r="H15" s="16">
        <v>139</v>
      </c>
      <c r="I15" s="16">
        <f t="shared" si="4"/>
        <v>166</v>
      </c>
      <c r="J15" s="38">
        <f t="shared" si="5"/>
        <v>0</v>
      </c>
      <c r="K15" s="17">
        <f t="shared" si="2"/>
        <v>-3</v>
      </c>
      <c r="L15" s="38">
        <f t="shared" si="2"/>
        <v>0</v>
      </c>
      <c r="M15" s="38">
        <f t="shared" si="2"/>
        <v>-3</v>
      </c>
    </row>
    <row r="16" spans="1:13" ht="15" customHeight="1">
      <c r="A16" s="8" t="s">
        <v>10</v>
      </c>
      <c r="B16" s="22">
        <v>36524.400000000001</v>
      </c>
      <c r="C16" s="16">
        <v>170</v>
      </c>
      <c r="D16" s="16">
        <v>105</v>
      </c>
      <c r="E16" s="16">
        <f t="shared" si="3"/>
        <v>275</v>
      </c>
      <c r="F16" s="3">
        <v>36524.400000000001</v>
      </c>
      <c r="G16" s="16">
        <v>135</v>
      </c>
      <c r="H16" s="16">
        <v>135</v>
      </c>
      <c r="I16" s="16">
        <f t="shared" si="4"/>
        <v>270</v>
      </c>
      <c r="J16" s="38">
        <f t="shared" si="5"/>
        <v>0</v>
      </c>
      <c r="K16" s="17">
        <f t="shared" si="2"/>
        <v>35</v>
      </c>
      <c r="L16" s="38">
        <f t="shared" si="2"/>
        <v>-30</v>
      </c>
      <c r="M16" s="38">
        <f t="shared" si="2"/>
        <v>5</v>
      </c>
    </row>
    <row r="17" spans="1:13" ht="15" customHeight="1">
      <c r="A17" s="8" t="s">
        <v>11</v>
      </c>
      <c r="B17" s="22">
        <v>22236.6</v>
      </c>
      <c r="C17" s="16">
        <v>30</v>
      </c>
      <c r="D17" s="16">
        <v>317</v>
      </c>
      <c r="E17" s="16">
        <f t="shared" si="3"/>
        <v>347</v>
      </c>
      <c r="F17" s="3">
        <v>22236.6</v>
      </c>
      <c r="G17" s="16">
        <v>36</v>
      </c>
      <c r="H17" s="16">
        <v>314</v>
      </c>
      <c r="I17" s="16">
        <f t="shared" si="4"/>
        <v>350</v>
      </c>
      <c r="J17" s="38">
        <f t="shared" si="5"/>
        <v>0</v>
      </c>
      <c r="K17" s="17">
        <f t="shared" si="2"/>
        <v>-6</v>
      </c>
      <c r="L17" s="38">
        <f t="shared" si="2"/>
        <v>3</v>
      </c>
      <c r="M17" s="38">
        <f t="shared" si="2"/>
        <v>-3</v>
      </c>
    </row>
    <row r="18" spans="1:13" ht="15" customHeight="1">
      <c r="A18" s="8" t="s">
        <v>12</v>
      </c>
      <c r="B18" s="22">
        <v>62133</v>
      </c>
      <c r="C18" s="16">
        <v>42</v>
      </c>
      <c r="D18" s="16">
        <v>352</v>
      </c>
      <c r="E18" s="16">
        <f t="shared" si="3"/>
        <v>394</v>
      </c>
      <c r="F18" s="3">
        <v>62133</v>
      </c>
      <c r="G18" s="16">
        <v>41</v>
      </c>
      <c r="H18" s="16">
        <v>352</v>
      </c>
      <c r="I18" s="16">
        <f t="shared" si="4"/>
        <v>393</v>
      </c>
      <c r="J18" s="38">
        <f t="shared" si="5"/>
        <v>0</v>
      </c>
      <c r="K18" s="17">
        <f t="shared" si="2"/>
        <v>1</v>
      </c>
      <c r="L18" s="38">
        <f t="shared" si="2"/>
        <v>0</v>
      </c>
      <c r="M18" s="38">
        <f t="shared" si="2"/>
        <v>1</v>
      </c>
    </row>
    <row r="19" spans="1:13" ht="15" customHeight="1">
      <c r="A19" s="8" t="s">
        <v>62</v>
      </c>
      <c r="B19" s="22">
        <v>10383.200000000001</v>
      </c>
      <c r="C19" s="16">
        <v>44</v>
      </c>
      <c r="D19" s="16">
        <v>59</v>
      </c>
      <c r="E19" s="16">
        <f t="shared" si="3"/>
        <v>103</v>
      </c>
      <c r="F19" s="3">
        <v>10382.200000000001</v>
      </c>
      <c r="G19" s="16">
        <v>43</v>
      </c>
      <c r="H19" s="16">
        <v>59</v>
      </c>
      <c r="I19" s="16">
        <f t="shared" si="4"/>
        <v>102</v>
      </c>
      <c r="J19" s="38">
        <f t="shared" si="5"/>
        <v>1</v>
      </c>
      <c r="K19" s="17">
        <f t="shared" si="2"/>
        <v>1</v>
      </c>
      <c r="L19" s="38">
        <f t="shared" si="2"/>
        <v>0</v>
      </c>
      <c r="M19" s="38">
        <f t="shared" si="2"/>
        <v>1</v>
      </c>
    </row>
    <row r="20" spans="1:13" ht="15" customHeight="1">
      <c r="A20" s="8" t="s">
        <v>13</v>
      </c>
      <c r="B20" s="22">
        <v>75325.399999999994</v>
      </c>
      <c r="C20" s="16">
        <v>91</v>
      </c>
      <c r="D20" s="16">
        <v>797</v>
      </c>
      <c r="E20" s="16">
        <f t="shared" si="3"/>
        <v>888</v>
      </c>
      <c r="F20" s="3">
        <v>75325.399999999994</v>
      </c>
      <c r="G20" s="16">
        <v>91</v>
      </c>
      <c r="H20" s="16">
        <v>797</v>
      </c>
      <c r="I20" s="16">
        <f t="shared" si="4"/>
        <v>888</v>
      </c>
      <c r="J20" s="38">
        <f t="shared" si="5"/>
        <v>0</v>
      </c>
      <c r="K20" s="17">
        <f t="shared" si="2"/>
        <v>0</v>
      </c>
      <c r="L20" s="38">
        <f t="shared" si="2"/>
        <v>0</v>
      </c>
      <c r="M20" s="38">
        <f t="shared" si="2"/>
        <v>0</v>
      </c>
    </row>
    <row r="21" spans="1:13" ht="15" customHeight="1">
      <c r="A21" s="8" t="s">
        <v>14</v>
      </c>
      <c r="B21" s="22">
        <v>9907.2000000000007</v>
      </c>
      <c r="C21" s="16">
        <v>12</v>
      </c>
      <c r="D21" s="16">
        <v>100</v>
      </c>
      <c r="E21" s="16">
        <f t="shared" si="3"/>
        <v>112</v>
      </c>
      <c r="F21" s="3">
        <v>9907.2000000000007</v>
      </c>
      <c r="G21" s="16">
        <v>11</v>
      </c>
      <c r="H21" s="16">
        <v>101</v>
      </c>
      <c r="I21" s="16">
        <f t="shared" si="4"/>
        <v>112</v>
      </c>
      <c r="J21" s="38">
        <f t="shared" si="5"/>
        <v>0</v>
      </c>
      <c r="K21" s="17">
        <f t="shared" si="2"/>
        <v>1</v>
      </c>
      <c r="L21" s="38">
        <f t="shared" si="2"/>
        <v>-1</v>
      </c>
      <c r="M21" s="38">
        <f t="shared" si="2"/>
        <v>0</v>
      </c>
    </row>
    <row r="22" spans="1:13" ht="15" customHeight="1">
      <c r="A22" s="8" t="s">
        <v>63</v>
      </c>
      <c r="B22" s="22">
        <v>27462</v>
      </c>
      <c r="C22" s="16">
        <v>112</v>
      </c>
      <c r="D22" s="16">
        <v>180</v>
      </c>
      <c r="E22" s="16">
        <f t="shared" si="3"/>
        <v>292</v>
      </c>
      <c r="F22" s="37">
        <v>17431.3</v>
      </c>
      <c r="G22" s="49">
        <v>85</v>
      </c>
      <c r="H22" s="49">
        <v>101</v>
      </c>
      <c r="I22" s="49">
        <f t="shared" si="4"/>
        <v>186</v>
      </c>
      <c r="J22" s="51">
        <f t="shared" si="5"/>
        <v>10030.700000000001</v>
      </c>
      <c r="K22" s="17">
        <f t="shared" si="2"/>
        <v>27</v>
      </c>
      <c r="L22" s="38">
        <f t="shared" si="2"/>
        <v>79</v>
      </c>
      <c r="M22" s="38">
        <f t="shared" si="2"/>
        <v>106</v>
      </c>
    </row>
    <row r="23" spans="1:13" ht="15" customHeight="1">
      <c r="A23" s="8" t="s">
        <v>15</v>
      </c>
      <c r="B23" s="22">
        <v>29104</v>
      </c>
      <c r="C23" s="16">
        <v>84</v>
      </c>
      <c r="D23" s="16">
        <v>228</v>
      </c>
      <c r="E23" s="16">
        <f t="shared" si="3"/>
        <v>312</v>
      </c>
      <c r="F23" s="3">
        <v>29104</v>
      </c>
      <c r="G23" s="16">
        <v>79</v>
      </c>
      <c r="H23" s="16">
        <v>234</v>
      </c>
      <c r="I23" s="16">
        <f t="shared" si="4"/>
        <v>313</v>
      </c>
      <c r="J23" s="38">
        <f t="shared" si="5"/>
        <v>0</v>
      </c>
      <c r="K23" s="17">
        <f t="shared" si="5"/>
        <v>5</v>
      </c>
      <c r="L23" s="38">
        <f t="shared" si="5"/>
        <v>-6</v>
      </c>
      <c r="M23" s="38">
        <f t="shared" si="5"/>
        <v>-1</v>
      </c>
    </row>
    <row r="24" spans="1:13" ht="15" customHeight="1">
      <c r="A24" s="8" t="s">
        <v>16</v>
      </c>
      <c r="B24" s="22">
        <v>12534.9</v>
      </c>
      <c r="C24" s="16">
        <v>42</v>
      </c>
      <c r="D24" s="16">
        <v>50</v>
      </c>
      <c r="E24" s="16">
        <f t="shared" si="3"/>
        <v>92</v>
      </c>
      <c r="F24" s="45">
        <v>12523</v>
      </c>
      <c r="G24" s="29">
        <v>42</v>
      </c>
      <c r="H24" s="29">
        <v>50</v>
      </c>
      <c r="I24" s="16">
        <f t="shared" si="4"/>
        <v>92</v>
      </c>
      <c r="J24" s="38">
        <f t="shared" si="5"/>
        <v>11.899999999999636</v>
      </c>
      <c r="K24" s="17">
        <f t="shared" si="5"/>
        <v>0</v>
      </c>
      <c r="L24" s="38">
        <f t="shared" si="5"/>
        <v>0</v>
      </c>
      <c r="M24" s="38">
        <f t="shared" si="5"/>
        <v>0</v>
      </c>
    </row>
    <row r="25" spans="1:13" ht="15" customHeight="1">
      <c r="A25" s="8" t="s">
        <v>17</v>
      </c>
      <c r="B25" s="22">
        <v>68971.899999999994</v>
      </c>
      <c r="C25" s="16">
        <v>135</v>
      </c>
      <c r="D25" s="16">
        <v>370</v>
      </c>
      <c r="E25" s="16">
        <f t="shared" si="3"/>
        <v>505</v>
      </c>
      <c r="F25" s="3">
        <v>68971.899999999994</v>
      </c>
      <c r="G25" s="16">
        <v>132</v>
      </c>
      <c r="H25" s="16">
        <v>372</v>
      </c>
      <c r="I25" s="16">
        <f t="shared" si="4"/>
        <v>504</v>
      </c>
      <c r="J25" s="38">
        <f t="shared" si="5"/>
        <v>0</v>
      </c>
      <c r="K25" s="17">
        <f t="shared" si="5"/>
        <v>3</v>
      </c>
      <c r="L25" s="38">
        <f t="shared" si="5"/>
        <v>-2</v>
      </c>
      <c r="M25" s="38">
        <f t="shared" si="5"/>
        <v>1</v>
      </c>
    </row>
    <row r="26" spans="1:13" ht="15" customHeight="1">
      <c r="A26" s="8" t="s">
        <v>18</v>
      </c>
      <c r="B26" s="22">
        <v>44589.3</v>
      </c>
      <c r="C26" s="16">
        <v>255</v>
      </c>
      <c r="D26" s="16">
        <v>56</v>
      </c>
      <c r="E26" s="16">
        <f t="shared" si="3"/>
        <v>311</v>
      </c>
      <c r="F26" s="3">
        <v>44589.3</v>
      </c>
      <c r="G26" s="16">
        <v>242</v>
      </c>
      <c r="H26" s="16">
        <v>56</v>
      </c>
      <c r="I26" s="16">
        <f t="shared" si="4"/>
        <v>298</v>
      </c>
      <c r="J26" s="38">
        <f t="shared" si="5"/>
        <v>0</v>
      </c>
      <c r="K26" s="17">
        <f t="shared" si="5"/>
        <v>13</v>
      </c>
      <c r="L26" s="38">
        <f t="shared" si="5"/>
        <v>0</v>
      </c>
      <c r="M26" s="38">
        <f t="shared" si="5"/>
        <v>13</v>
      </c>
    </row>
    <row r="27" spans="1:13" ht="15" customHeight="1">
      <c r="A27" s="8" t="s">
        <v>19</v>
      </c>
      <c r="B27" s="22">
        <v>30001</v>
      </c>
      <c r="C27" s="16">
        <v>38</v>
      </c>
      <c r="D27" s="16">
        <v>231</v>
      </c>
      <c r="E27" s="16">
        <f t="shared" si="3"/>
        <v>269</v>
      </c>
      <c r="F27" s="3">
        <v>29560</v>
      </c>
      <c r="G27" s="16">
        <v>39</v>
      </c>
      <c r="H27" s="16">
        <v>219</v>
      </c>
      <c r="I27" s="16">
        <f t="shared" si="4"/>
        <v>258</v>
      </c>
      <c r="J27" s="38">
        <f t="shared" si="5"/>
        <v>441</v>
      </c>
      <c r="K27" s="17">
        <f t="shared" si="5"/>
        <v>-1</v>
      </c>
      <c r="L27" s="38">
        <f t="shared" si="5"/>
        <v>12</v>
      </c>
      <c r="M27" s="38">
        <f t="shared" si="5"/>
        <v>11</v>
      </c>
    </row>
    <row r="28" spans="1:13" ht="15" customHeight="1">
      <c r="A28" s="8" t="s">
        <v>20</v>
      </c>
      <c r="B28" s="22">
        <v>20555.400000000001</v>
      </c>
      <c r="C28" s="16">
        <v>82</v>
      </c>
      <c r="D28" s="16">
        <v>86</v>
      </c>
      <c r="E28" s="16">
        <f t="shared" si="3"/>
        <v>168</v>
      </c>
      <c r="F28" s="3">
        <v>20555.400000000001</v>
      </c>
      <c r="G28" s="16">
        <v>83</v>
      </c>
      <c r="H28" s="16">
        <v>81</v>
      </c>
      <c r="I28" s="16">
        <f>G28+H28</f>
        <v>164</v>
      </c>
      <c r="J28" s="38">
        <f t="shared" si="5"/>
        <v>0</v>
      </c>
      <c r="K28" s="17">
        <f t="shared" si="5"/>
        <v>-1</v>
      </c>
      <c r="L28" s="38">
        <f t="shared" si="5"/>
        <v>5</v>
      </c>
      <c r="M28" s="38">
        <f t="shared" si="5"/>
        <v>4</v>
      </c>
    </row>
    <row r="29" spans="1:13" ht="15" customHeight="1">
      <c r="A29" s="8" t="s">
        <v>21</v>
      </c>
      <c r="B29" s="22">
        <v>27794.2</v>
      </c>
      <c r="C29" s="16">
        <v>87</v>
      </c>
      <c r="D29" s="16">
        <v>200</v>
      </c>
      <c r="E29" s="16">
        <f t="shared" si="3"/>
        <v>287</v>
      </c>
      <c r="F29" s="3">
        <v>27794.2</v>
      </c>
      <c r="G29" s="16">
        <v>89</v>
      </c>
      <c r="H29" s="16">
        <v>198</v>
      </c>
      <c r="I29" s="16">
        <f t="shared" ref="I29:I68" si="6">G29+H29</f>
        <v>287</v>
      </c>
      <c r="J29" s="38">
        <f t="shared" si="5"/>
        <v>0</v>
      </c>
      <c r="K29" s="17">
        <f t="shared" si="5"/>
        <v>-2</v>
      </c>
      <c r="L29" s="38">
        <f t="shared" si="5"/>
        <v>2</v>
      </c>
      <c r="M29" s="38">
        <f t="shared" si="5"/>
        <v>0</v>
      </c>
    </row>
    <row r="30" spans="1:13" ht="15" customHeight="1">
      <c r="A30" s="8" t="s">
        <v>22</v>
      </c>
      <c r="B30" s="22">
        <v>21980.2</v>
      </c>
      <c r="C30" s="16">
        <v>70</v>
      </c>
      <c r="D30" s="16">
        <v>188</v>
      </c>
      <c r="E30" s="16">
        <f t="shared" si="3"/>
        <v>258</v>
      </c>
      <c r="F30" s="3">
        <v>21980.2</v>
      </c>
      <c r="G30" s="16">
        <v>70</v>
      </c>
      <c r="H30" s="16">
        <v>189</v>
      </c>
      <c r="I30" s="16">
        <f t="shared" si="6"/>
        <v>259</v>
      </c>
      <c r="J30" s="38">
        <f t="shared" si="5"/>
        <v>0</v>
      </c>
      <c r="K30" s="17">
        <f t="shared" si="5"/>
        <v>0</v>
      </c>
      <c r="L30" s="38">
        <f t="shared" si="5"/>
        <v>-1</v>
      </c>
      <c r="M30" s="38">
        <f t="shared" si="5"/>
        <v>-1</v>
      </c>
    </row>
    <row r="31" spans="1:13" ht="15" customHeight="1">
      <c r="A31" s="8" t="s">
        <v>23</v>
      </c>
      <c r="B31" s="22">
        <v>15950.3</v>
      </c>
      <c r="C31" s="16">
        <v>92</v>
      </c>
      <c r="D31" s="16">
        <v>15</v>
      </c>
      <c r="E31" s="16">
        <f t="shared" si="3"/>
        <v>107</v>
      </c>
      <c r="F31" s="3">
        <v>15950.3</v>
      </c>
      <c r="G31" s="16">
        <v>91</v>
      </c>
      <c r="H31" s="16">
        <v>16</v>
      </c>
      <c r="I31" s="16">
        <f t="shared" si="6"/>
        <v>107</v>
      </c>
      <c r="J31" s="38">
        <f t="shared" si="5"/>
        <v>0</v>
      </c>
      <c r="K31" s="17">
        <f t="shared" si="5"/>
        <v>1</v>
      </c>
      <c r="L31" s="38">
        <f t="shared" si="5"/>
        <v>-1</v>
      </c>
      <c r="M31" s="38">
        <f t="shared" si="5"/>
        <v>0</v>
      </c>
    </row>
    <row r="32" spans="1:13" ht="15" customHeight="1">
      <c r="A32" s="8" t="s">
        <v>24</v>
      </c>
      <c r="B32" s="22">
        <v>37648.6</v>
      </c>
      <c r="C32" s="16">
        <v>94</v>
      </c>
      <c r="D32" s="16">
        <v>341</v>
      </c>
      <c r="E32" s="16">
        <f t="shared" si="3"/>
        <v>435</v>
      </c>
      <c r="F32" s="3">
        <v>37648.6</v>
      </c>
      <c r="G32" s="16">
        <v>95</v>
      </c>
      <c r="H32" s="16">
        <v>341</v>
      </c>
      <c r="I32" s="16">
        <f t="shared" si="6"/>
        <v>436</v>
      </c>
      <c r="J32" s="38">
        <f t="shared" si="5"/>
        <v>0</v>
      </c>
      <c r="K32" s="17">
        <f t="shared" si="5"/>
        <v>-1</v>
      </c>
      <c r="L32" s="38">
        <f t="shared" si="5"/>
        <v>0</v>
      </c>
      <c r="M32" s="38">
        <f t="shared" si="5"/>
        <v>-1</v>
      </c>
    </row>
    <row r="33" spans="1:13" ht="15" customHeight="1">
      <c r="A33" s="8" t="s">
        <v>25</v>
      </c>
      <c r="B33" s="22">
        <v>25765.200000000001</v>
      </c>
      <c r="C33" s="16">
        <v>57</v>
      </c>
      <c r="D33" s="16">
        <v>189</v>
      </c>
      <c r="E33" s="16">
        <f t="shared" si="3"/>
        <v>246</v>
      </c>
      <c r="F33" s="44">
        <v>25765.199999999997</v>
      </c>
      <c r="G33" s="16">
        <v>58</v>
      </c>
      <c r="H33" s="16">
        <v>138</v>
      </c>
      <c r="I33" s="16">
        <f t="shared" si="6"/>
        <v>196</v>
      </c>
      <c r="J33" s="38">
        <f t="shared" si="5"/>
        <v>0</v>
      </c>
      <c r="K33" s="17">
        <f t="shared" si="5"/>
        <v>-1</v>
      </c>
      <c r="L33" s="38">
        <f t="shared" si="5"/>
        <v>51</v>
      </c>
      <c r="M33" s="38">
        <f t="shared" si="5"/>
        <v>50</v>
      </c>
    </row>
    <row r="34" spans="1:13" ht="15" customHeight="1">
      <c r="A34" s="8" t="s">
        <v>26</v>
      </c>
      <c r="B34" s="22">
        <v>56730</v>
      </c>
      <c r="C34" s="28">
        <v>121</v>
      </c>
      <c r="D34" s="28">
        <v>317</v>
      </c>
      <c r="E34" s="28">
        <f t="shared" si="3"/>
        <v>438</v>
      </c>
      <c r="F34" s="33">
        <v>56730</v>
      </c>
      <c r="G34" s="35">
        <v>119</v>
      </c>
      <c r="H34" s="35">
        <v>312</v>
      </c>
      <c r="I34" s="46">
        <f t="shared" si="6"/>
        <v>431</v>
      </c>
      <c r="J34" s="38">
        <f t="shared" si="5"/>
        <v>0</v>
      </c>
      <c r="K34" s="17">
        <f t="shared" si="5"/>
        <v>2</v>
      </c>
      <c r="L34" s="38">
        <f t="shared" si="5"/>
        <v>5</v>
      </c>
      <c r="M34" s="38">
        <f t="shared" si="5"/>
        <v>7</v>
      </c>
    </row>
    <row r="35" spans="1:13" ht="15" customHeight="1">
      <c r="A35" s="8" t="s">
        <v>27</v>
      </c>
      <c r="B35" s="22">
        <v>9543</v>
      </c>
      <c r="C35" s="16">
        <v>48</v>
      </c>
      <c r="D35" s="16">
        <v>4</v>
      </c>
      <c r="E35" s="16">
        <f t="shared" si="3"/>
        <v>52</v>
      </c>
      <c r="F35" s="3">
        <v>9543</v>
      </c>
      <c r="G35" s="34">
        <v>48</v>
      </c>
      <c r="H35" s="34">
        <v>4</v>
      </c>
      <c r="I35" s="16">
        <f t="shared" si="6"/>
        <v>52</v>
      </c>
      <c r="J35" s="38">
        <f t="shared" si="5"/>
        <v>0</v>
      </c>
      <c r="K35" s="17">
        <f t="shared" si="5"/>
        <v>0</v>
      </c>
      <c r="L35" s="38">
        <f t="shared" si="5"/>
        <v>0</v>
      </c>
      <c r="M35" s="38">
        <f t="shared" si="5"/>
        <v>0</v>
      </c>
    </row>
    <row r="36" spans="1:13" ht="15" customHeight="1">
      <c r="A36" s="8" t="s">
        <v>28</v>
      </c>
      <c r="B36" s="22">
        <v>28372.400000000001</v>
      </c>
      <c r="C36" s="16">
        <v>46</v>
      </c>
      <c r="D36" s="16">
        <v>231</v>
      </c>
      <c r="E36" s="16">
        <f t="shared" si="3"/>
        <v>277</v>
      </c>
      <c r="F36" s="3">
        <v>26953.8</v>
      </c>
      <c r="G36" s="16">
        <v>45</v>
      </c>
      <c r="H36" s="16">
        <v>232</v>
      </c>
      <c r="I36" s="16">
        <f t="shared" si="6"/>
        <v>277</v>
      </c>
      <c r="J36" s="38">
        <f t="shared" si="5"/>
        <v>1418.6000000000022</v>
      </c>
      <c r="K36" s="17">
        <f t="shared" si="5"/>
        <v>1</v>
      </c>
      <c r="L36" s="38">
        <f t="shared" si="5"/>
        <v>-1</v>
      </c>
      <c r="M36" s="38">
        <f t="shared" si="5"/>
        <v>0</v>
      </c>
    </row>
    <row r="37" spans="1:13">
      <c r="A37" s="8" t="s">
        <v>29</v>
      </c>
      <c r="B37" s="22">
        <v>8728.4</v>
      </c>
      <c r="C37" s="16">
        <v>10</v>
      </c>
      <c r="D37" s="16">
        <v>35</v>
      </c>
      <c r="E37" s="16">
        <f t="shared" si="3"/>
        <v>45</v>
      </c>
      <c r="F37" s="3">
        <v>8728.4</v>
      </c>
      <c r="G37" s="16">
        <v>11</v>
      </c>
      <c r="H37" s="16">
        <v>35</v>
      </c>
      <c r="I37" s="16">
        <f t="shared" si="6"/>
        <v>46</v>
      </c>
      <c r="J37" s="38">
        <f t="shared" si="5"/>
        <v>0</v>
      </c>
      <c r="K37" s="17">
        <f t="shared" si="5"/>
        <v>-1</v>
      </c>
      <c r="L37" s="38">
        <f t="shared" si="5"/>
        <v>0</v>
      </c>
      <c r="M37" s="38">
        <f t="shared" si="5"/>
        <v>-1</v>
      </c>
    </row>
    <row r="38" spans="1:13" ht="15" customHeight="1">
      <c r="A38" s="8" t="s">
        <v>30</v>
      </c>
      <c r="B38" s="22">
        <v>32059.599999999999</v>
      </c>
      <c r="C38" s="16">
        <v>125</v>
      </c>
      <c r="D38" s="16">
        <v>111</v>
      </c>
      <c r="E38" s="16">
        <f t="shared" si="3"/>
        <v>236</v>
      </c>
      <c r="F38" s="22">
        <v>32059.599999999999</v>
      </c>
      <c r="G38" s="16">
        <v>138</v>
      </c>
      <c r="H38" s="16">
        <v>109</v>
      </c>
      <c r="I38" s="16">
        <f t="shared" si="6"/>
        <v>247</v>
      </c>
      <c r="J38" s="38">
        <f t="shared" si="5"/>
        <v>0</v>
      </c>
      <c r="K38" s="17">
        <f t="shared" si="5"/>
        <v>-13</v>
      </c>
      <c r="L38" s="38">
        <f t="shared" si="5"/>
        <v>2</v>
      </c>
      <c r="M38" s="38">
        <f t="shared" si="5"/>
        <v>-11</v>
      </c>
    </row>
    <row r="39" spans="1:13" ht="15" customHeight="1">
      <c r="A39" s="8" t="s">
        <v>31</v>
      </c>
      <c r="B39" s="22">
        <v>10917.7</v>
      </c>
      <c r="C39" s="16">
        <v>28</v>
      </c>
      <c r="D39" s="16">
        <v>107</v>
      </c>
      <c r="E39" s="16">
        <f t="shared" si="3"/>
        <v>135</v>
      </c>
      <c r="F39" s="22">
        <v>10917.7</v>
      </c>
      <c r="G39" s="16">
        <v>28</v>
      </c>
      <c r="H39" s="16">
        <v>107</v>
      </c>
      <c r="I39" s="16">
        <f t="shared" si="6"/>
        <v>135</v>
      </c>
      <c r="J39" s="38">
        <f t="shared" si="5"/>
        <v>0</v>
      </c>
      <c r="K39" s="17">
        <f t="shared" si="5"/>
        <v>0</v>
      </c>
      <c r="L39" s="38">
        <f t="shared" si="5"/>
        <v>0</v>
      </c>
      <c r="M39" s="38">
        <f t="shared" si="5"/>
        <v>0</v>
      </c>
    </row>
    <row r="40" spans="1:13" ht="15" customHeight="1">
      <c r="A40" s="8" t="s">
        <v>32</v>
      </c>
      <c r="B40" s="22">
        <v>29073.7</v>
      </c>
      <c r="C40" s="16">
        <v>34</v>
      </c>
      <c r="D40" s="16">
        <v>393</v>
      </c>
      <c r="E40" s="16">
        <f t="shared" si="3"/>
        <v>427</v>
      </c>
      <c r="F40" s="3">
        <v>29073.7</v>
      </c>
      <c r="G40" s="16">
        <v>40</v>
      </c>
      <c r="H40" s="16">
        <v>396</v>
      </c>
      <c r="I40" s="16">
        <f t="shared" si="6"/>
        <v>436</v>
      </c>
      <c r="J40" s="38">
        <f t="shared" si="5"/>
        <v>0</v>
      </c>
      <c r="K40" s="17">
        <f t="shared" si="5"/>
        <v>-6</v>
      </c>
      <c r="L40" s="38">
        <f t="shared" si="5"/>
        <v>-3</v>
      </c>
      <c r="M40" s="38">
        <f t="shared" si="5"/>
        <v>-9</v>
      </c>
    </row>
    <row r="41" spans="1:13" ht="15" customHeight="1">
      <c r="A41" s="8" t="s">
        <v>33</v>
      </c>
      <c r="B41" s="22">
        <v>24106.6</v>
      </c>
      <c r="C41" s="16">
        <v>51</v>
      </c>
      <c r="D41" s="16">
        <v>251</v>
      </c>
      <c r="E41" s="16">
        <f t="shared" si="3"/>
        <v>302</v>
      </c>
      <c r="F41" s="3">
        <v>24106.6</v>
      </c>
      <c r="G41" s="16">
        <v>57</v>
      </c>
      <c r="H41" s="16">
        <v>245</v>
      </c>
      <c r="I41" s="16">
        <f t="shared" si="6"/>
        <v>302</v>
      </c>
      <c r="J41" s="38">
        <f t="shared" si="5"/>
        <v>0</v>
      </c>
      <c r="K41" s="17">
        <f t="shared" si="5"/>
        <v>-6</v>
      </c>
      <c r="L41" s="38">
        <f t="shared" si="5"/>
        <v>6</v>
      </c>
      <c r="M41" s="38">
        <f t="shared" si="5"/>
        <v>0</v>
      </c>
    </row>
    <row r="42" spans="1:13" ht="15" customHeight="1">
      <c r="A42" s="8" t="s">
        <v>34</v>
      </c>
      <c r="B42" s="22">
        <v>49658</v>
      </c>
      <c r="C42" s="16">
        <v>196</v>
      </c>
      <c r="D42" s="16">
        <v>54</v>
      </c>
      <c r="E42" s="16">
        <f t="shared" si="3"/>
        <v>250</v>
      </c>
      <c r="F42" s="50">
        <v>49605.7</v>
      </c>
      <c r="G42" s="16">
        <v>239</v>
      </c>
      <c r="H42" s="16">
        <v>52</v>
      </c>
      <c r="I42" s="16">
        <f t="shared" si="6"/>
        <v>291</v>
      </c>
      <c r="J42" s="38">
        <f t="shared" si="5"/>
        <v>52.30000000000291</v>
      </c>
      <c r="K42" s="17">
        <f t="shared" si="5"/>
        <v>-43</v>
      </c>
      <c r="L42" s="38">
        <f t="shared" si="5"/>
        <v>2</v>
      </c>
      <c r="M42" s="38">
        <f t="shared" si="5"/>
        <v>-41</v>
      </c>
    </row>
    <row r="43" spans="1:13" ht="15" customHeight="1">
      <c r="A43" s="8" t="s">
        <v>35</v>
      </c>
      <c r="B43" s="22">
        <v>5160.6000000000004</v>
      </c>
      <c r="C43" s="16">
        <v>2</v>
      </c>
      <c r="D43" s="16">
        <v>27</v>
      </c>
      <c r="E43" s="16">
        <f t="shared" si="3"/>
        <v>29</v>
      </c>
      <c r="F43" s="3">
        <v>230</v>
      </c>
      <c r="G43" s="16">
        <v>2</v>
      </c>
      <c r="H43" s="32">
        <v>0.75</v>
      </c>
      <c r="I43" s="32">
        <f t="shared" si="6"/>
        <v>2.75</v>
      </c>
      <c r="J43" s="38">
        <f t="shared" si="5"/>
        <v>4930.6000000000004</v>
      </c>
      <c r="K43" s="17">
        <f t="shared" si="5"/>
        <v>0</v>
      </c>
      <c r="L43" s="38">
        <f t="shared" si="5"/>
        <v>26.25</v>
      </c>
      <c r="M43" s="38">
        <f t="shared" si="5"/>
        <v>26.25</v>
      </c>
    </row>
    <row r="44" spans="1:13" ht="15" customHeight="1">
      <c r="A44" s="8" t="s">
        <v>36</v>
      </c>
      <c r="B44" s="22">
        <v>203777.1</v>
      </c>
      <c r="C44" s="16">
        <v>760</v>
      </c>
      <c r="D44" s="16">
        <v>6</v>
      </c>
      <c r="E44" s="16">
        <f t="shared" si="3"/>
        <v>766</v>
      </c>
      <c r="F44" s="3">
        <v>190273.92000000001</v>
      </c>
      <c r="G44" s="16">
        <v>778</v>
      </c>
      <c r="H44" s="16">
        <v>5</v>
      </c>
      <c r="I44" s="16">
        <f t="shared" si="6"/>
        <v>783</v>
      </c>
      <c r="J44" s="38">
        <f t="shared" si="5"/>
        <v>13503.179999999993</v>
      </c>
      <c r="K44" s="17">
        <f t="shared" si="5"/>
        <v>-18</v>
      </c>
      <c r="L44" s="38">
        <f t="shared" si="5"/>
        <v>1</v>
      </c>
      <c r="M44" s="38">
        <f t="shared" si="5"/>
        <v>-17</v>
      </c>
    </row>
    <row r="45" spans="1:13" ht="15" customHeight="1">
      <c r="A45" s="8" t="s">
        <v>37</v>
      </c>
      <c r="B45" s="22">
        <v>11725.5</v>
      </c>
      <c r="C45" s="16">
        <v>36</v>
      </c>
      <c r="D45" s="16">
        <v>9</v>
      </c>
      <c r="E45" s="16">
        <f t="shared" si="3"/>
        <v>45</v>
      </c>
      <c r="F45" s="3">
        <v>11725.5</v>
      </c>
      <c r="G45" s="16">
        <v>36</v>
      </c>
      <c r="H45" s="16">
        <v>4.5</v>
      </c>
      <c r="I45" s="16">
        <f t="shared" si="6"/>
        <v>40.5</v>
      </c>
      <c r="J45" s="38">
        <f t="shared" si="5"/>
        <v>0</v>
      </c>
      <c r="K45" s="17">
        <f t="shared" si="5"/>
        <v>0</v>
      </c>
      <c r="L45" s="38">
        <f t="shared" si="5"/>
        <v>4.5</v>
      </c>
      <c r="M45" s="38">
        <f t="shared" si="5"/>
        <v>4.5</v>
      </c>
    </row>
    <row r="46" spans="1:13" ht="15" customHeight="1">
      <c r="A46" s="8" t="s">
        <v>38</v>
      </c>
      <c r="B46" s="22">
        <v>12329.6</v>
      </c>
      <c r="C46" s="16">
        <v>37</v>
      </c>
      <c r="D46" s="16">
        <v>80</v>
      </c>
      <c r="E46" s="16">
        <f t="shared" si="3"/>
        <v>117</v>
      </c>
      <c r="F46" s="3">
        <v>12329.6</v>
      </c>
      <c r="G46" s="16">
        <v>37</v>
      </c>
      <c r="H46" s="16">
        <v>80</v>
      </c>
      <c r="I46" s="16">
        <f t="shared" si="6"/>
        <v>117</v>
      </c>
      <c r="J46" s="38">
        <f t="shared" si="5"/>
        <v>0</v>
      </c>
      <c r="K46" s="17">
        <f t="shared" si="5"/>
        <v>0</v>
      </c>
      <c r="L46" s="38">
        <f t="shared" si="5"/>
        <v>0</v>
      </c>
      <c r="M46" s="38">
        <f t="shared" si="5"/>
        <v>0</v>
      </c>
    </row>
    <row r="47" spans="1:13" ht="15" customHeight="1">
      <c r="A47" s="8" t="s">
        <v>39</v>
      </c>
      <c r="B47" s="22">
        <v>44920.6</v>
      </c>
      <c r="C47" s="16">
        <v>91</v>
      </c>
      <c r="D47" s="16">
        <v>441</v>
      </c>
      <c r="E47" s="16">
        <f t="shared" si="3"/>
        <v>532</v>
      </c>
      <c r="F47" s="3">
        <v>44920.6</v>
      </c>
      <c r="G47" s="16">
        <v>91</v>
      </c>
      <c r="H47" s="16">
        <v>441</v>
      </c>
      <c r="I47" s="16">
        <f t="shared" si="6"/>
        <v>532</v>
      </c>
      <c r="J47" s="38">
        <f t="shared" si="5"/>
        <v>0</v>
      </c>
      <c r="K47" s="17">
        <f t="shared" si="5"/>
        <v>0</v>
      </c>
      <c r="L47" s="38">
        <f t="shared" si="5"/>
        <v>0</v>
      </c>
      <c r="M47" s="38">
        <f t="shared" si="5"/>
        <v>0</v>
      </c>
    </row>
    <row r="48" spans="1:13" ht="15" customHeight="1">
      <c r="A48" s="8" t="s">
        <v>40</v>
      </c>
      <c r="B48" s="22">
        <v>17822.2</v>
      </c>
      <c r="C48" s="16">
        <v>44</v>
      </c>
      <c r="D48" s="16">
        <v>189</v>
      </c>
      <c r="E48" s="16">
        <f t="shared" si="3"/>
        <v>233</v>
      </c>
      <c r="F48" s="3">
        <v>17822</v>
      </c>
      <c r="G48" s="16">
        <v>46</v>
      </c>
      <c r="H48" s="16">
        <v>187</v>
      </c>
      <c r="I48" s="16">
        <f t="shared" si="6"/>
        <v>233</v>
      </c>
      <c r="J48" s="38">
        <f t="shared" si="5"/>
        <v>0.2000000000007276</v>
      </c>
      <c r="K48" s="17">
        <f t="shared" si="5"/>
        <v>-2</v>
      </c>
      <c r="L48" s="38">
        <f t="shared" si="5"/>
        <v>2</v>
      </c>
      <c r="M48" s="38">
        <f t="shared" si="5"/>
        <v>0</v>
      </c>
    </row>
    <row r="49" spans="1:13" ht="15" customHeight="1">
      <c r="A49" s="8" t="s">
        <v>41</v>
      </c>
      <c r="B49" s="22">
        <v>27854.799999999999</v>
      </c>
      <c r="C49" s="16">
        <v>100</v>
      </c>
      <c r="D49" s="16">
        <v>197</v>
      </c>
      <c r="E49" s="16">
        <f t="shared" si="3"/>
        <v>297</v>
      </c>
      <c r="F49" s="3">
        <v>27854.799999999999</v>
      </c>
      <c r="G49" s="16">
        <v>100</v>
      </c>
      <c r="H49" s="16">
        <v>200</v>
      </c>
      <c r="I49" s="16">
        <f t="shared" si="6"/>
        <v>300</v>
      </c>
      <c r="J49" s="38">
        <f t="shared" si="5"/>
        <v>0</v>
      </c>
      <c r="K49" s="17">
        <f t="shared" si="5"/>
        <v>0</v>
      </c>
      <c r="L49" s="38">
        <f t="shared" si="5"/>
        <v>-3</v>
      </c>
      <c r="M49" s="38">
        <f t="shared" si="5"/>
        <v>-3</v>
      </c>
    </row>
    <row r="50" spans="1:13" ht="15" customHeight="1">
      <c r="A50" s="8" t="s">
        <v>42</v>
      </c>
      <c r="B50" s="22">
        <v>61228.2</v>
      </c>
      <c r="C50" s="16">
        <v>302</v>
      </c>
      <c r="D50" s="16">
        <v>133</v>
      </c>
      <c r="E50" s="16">
        <f t="shared" si="3"/>
        <v>435</v>
      </c>
      <c r="F50" s="3">
        <v>61228.200000000354</v>
      </c>
      <c r="G50" s="17">
        <v>302</v>
      </c>
      <c r="H50" s="17">
        <v>135</v>
      </c>
      <c r="I50" s="16">
        <f t="shared" si="6"/>
        <v>437</v>
      </c>
      <c r="J50" s="38">
        <f t="shared" si="5"/>
        <v>-3.5652192309498787E-10</v>
      </c>
      <c r="K50" s="17">
        <f t="shared" si="5"/>
        <v>0</v>
      </c>
      <c r="L50" s="38">
        <f t="shared" si="5"/>
        <v>-2</v>
      </c>
      <c r="M50" s="38">
        <f t="shared" si="5"/>
        <v>-2</v>
      </c>
    </row>
    <row r="51" spans="1:13" ht="15" customHeight="1">
      <c r="A51" s="8" t="s">
        <v>43</v>
      </c>
      <c r="B51" s="22">
        <v>24679.5</v>
      </c>
      <c r="C51" s="16">
        <v>55</v>
      </c>
      <c r="D51" s="16">
        <v>220</v>
      </c>
      <c r="E51" s="16">
        <f t="shared" si="3"/>
        <v>275</v>
      </c>
      <c r="F51" s="3">
        <v>24679.5</v>
      </c>
      <c r="G51" s="17">
        <v>55</v>
      </c>
      <c r="H51" s="17">
        <v>212</v>
      </c>
      <c r="I51" s="16">
        <f t="shared" si="6"/>
        <v>267</v>
      </c>
      <c r="J51" s="38">
        <f t="shared" si="5"/>
        <v>0</v>
      </c>
      <c r="K51" s="17">
        <f t="shared" si="5"/>
        <v>0</v>
      </c>
      <c r="L51" s="38">
        <f t="shared" si="5"/>
        <v>8</v>
      </c>
      <c r="M51" s="38">
        <f t="shared" si="5"/>
        <v>8</v>
      </c>
    </row>
    <row r="52" spans="1:13" ht="15" customHeight="1">
      <c r="A52" s="8" t="s">
        <v>44</v>
      </c>
      <c r="B52" s="22">
        <v>38881.4</v>
      </c>
      <c r="C52" s="16">
        <v>133</v>
      </c>
      <c r="D52" s="16">
        <v>188</v>
      </c>
      <c r="E52" s="16">
        <f t="shared" si="3"/>
        <v>321</v>
      </c>
      <c r="F52" s="3">
        <v>38881.4</v>
      </c>
      <c r="G52" s="17">
        <v>129</v>
      </c>
      <c r="H52" s="17">
        <v>182</v>
      </c>
      <c r="I52" s="16">
        <f t="shared" si="6"/>
        <v>311</v>
      </c>
      <c r="J52" s="38">
        <f t="shared" si="5"/>
        <v>0</v>
      </c>
      <c r="K52" s="17">
        <f t="shared" si="5"/>
        <v>4</v>
      </c>
      <c r="L52" s="38">
        <f>D52-H52</f>
        <v>6</v>
      </c>
      <c r="M52" s="38">
        <f>E52-I52</f>
        <v>10</v>
      </c>
    </row>
    <row r="53" spans="1:13" ht="15" customHeight="1">
      <c r="A53" s="8" t="s">
        <v>45</v>
      </c>
      <c r="B53" s="22">
        <v>16551.2</v>
      </c>
      <c r="C53" s="16">
        <v>20</v>
      </c>
      <c r="D53" s="16">
        <v>55</v>
      </c>
      <c r="E53" s="16">
        <f t="shared" si="3"/>
        <v>75</v>
      </c>
      <c r="F53" s="3">
        <v>16551.2</v>
      </c>
      <c r="G53" s="17">
        <v>22</v>
      </c>
      <c r="H53" s="17">
        <v>53</v>
      </c>
      <c r="I53" s="16">
        <f t="shared" si="6"/>
        <v>75</v>
      </c>
      <c r="J53" s="38">
        <f t="shared" si="5"/>
        <v>0</v>
      </c>
      <c r="K53" s="17">
        <f t="shared" si="5"/>
        <v>-2</v>
      </c>
      <c r="L53" s="38">
        <f t="shared" si="5"/>
        <v>2</v>
      </c>
      <c r="M53" s="38">
        <f t="shared" si="5"/>
        <v>0</v>
      </c>
    </row>
    <row r="54" spans="1:13" ht="15" customHeight="1">
      <c r="A54" s="8" t="s">
        <v>46</v>
      </c>
      <c r="B54" s="22">
        <v>42090</v>
      </c>
      <c r="C54" s="16">
        <v>192</v>
      </c>
      <c r="D54" s="16">
        <v>22</v>
      </c>
      <c r="E54" s="16">
        <f t="shared" si="3"/>
        <v>214</v>
      </c>
      <c r="F54" s="47">
        <v>42090</v>
      </c>
      <c r="G54" s="48">
        <v>178.35</v>
      </c>
      <c r="H54" s="29">
        <v>19.649999999999999</v>
      </c>
      <c r="I54" s="16">
        <f t="shared" si="6"/>
        <v>198</v>
      </c>
      <c r="J54" s="38">
        <f t="shared" si="5"/>
        <v>0</v>
      </c>
      <c r="K54" s="17">
        <f t="shared" si="5"/>
        <v>13.650000000000006</v>
      </c>
      <c r="L54" s="38">
        <f t="shared" si="5"/>
        <v>2.3500000000000014</v>
      </c>
      <c r="M54" s="38">
        <f t="shared" si="5"/>
        <v>16</v>
      </c>
    </row>
    <row r="55" spans="1:13" ht="15" customHeight="1">
      <c r="A55" s="8" t="s">
        <v>47</v>
      </c>
      <c r="B55" s="22">
        <v>21577.3</v>
      </c>
      <c r="C55" s="16">
        <v>74</v>
      </c>
      <c r="D55" s="16">
        <v>180</v>
      </c>
      <c r="E55" s="16">
        <f t="shared" si="3"/>
        <v>254</v>
      </c>
      <c r="F55" s="3">
        <v>21516.1</v>
      </c>
      <c r="G55" s="17">
        <v>74</v>
      </c>
      <c r="H55" s="17">
        <v>179</v>
      </c>
      <c r="I55" s="16">
        <f t="shared" si="6"/>
        <v>253</v>
      </c>
      <c r="J55" s="38">
        <f t="shared" si="5"/>
        <v>61.200000000000728</v>
      </c>
      <c r="K55" s="17">
        <f t="shared" si="5"/>
        <v>0</v>
      </c>
      <c r="L55" s="38">
        <f t="shared" si="5"/>
        <v>1</v>
      </c>
      <c r="M55" s="38">
        <f t="shared" si="5"/>
        <v>1</v>
      </c>
    </row>
    <row r="56" spans="1:13" ht="15" customHeight="1">
      <c r="A56" s="8" t="s">
        <v>48</v>
      </c>
      <c r="B56" s="22">
        <v>31353.5</v>
      </c>
      <c r="C56" s="16">
        <v>81</v>
      </c>
      <c r="D56" s="16">
        <v>260</v>
      </c>
      <c r="E56" s="16">
        <f t="shared" si="3"/>
        <v>341</v>
      </c>
      <c r="F56" s="3">
        <v>31353.5</v>
      </c>
      <c r="G56" s="17">
        <v>83</v>
      </c>
      <c r="H56" s="17">
        <v>247</v>
      </c>
      <c r="I56" s="16">
        <f t="shared" si="6"/>
        <v>330</v>
      </c>
      <c r="J56" s="38">
        <f t="shared" si="5"/>
        <v>0</v>
      </c>
      <c r="K56" s="17">
        <f t="shared" si="5"/>
        <v>-2</v>
      </c>
      <c r="L56" s="38">
        <f t="shared" si="5"/>
        <v>13</v>
      </c>
      <c r="M56" s="38">
        <f t="shared" si="5"/>
        <v>11</v>
      </c>
    </row>
    <row r="57" spans="1:13" ht="15" customHeight="1">
      <c r="A57" s="8" t="s">
        <v>49</v>
      </c>
      <c r="B57" s="22">
        <v>15029.7</v>
      </c>
      <c r="C57" s="16">
        <v>78</v>
      </c>
      <c r="D57" s="16">
        <v>9</v>
      </c>
      <c r="E57" s="16">
        <f t="shared" si="3"/>
        <v>87</v>
      </c>
      <c r="F57" s="3">
        <v>15029.7</v>
      </c>
      <c r="G57" s="17">
        <v>78</v>
      </c>
      <c r="H57" s="17">
        <v>9</v>
      </c>
      <c r="I57" s="16">
        <f t="shared" si="6"/>
        <v>87</v>
      </c>
      <c r="J57" s="38">
        <f t="shared" si="5"/>
        <v>0</v>
      </c>
      <c r="K57" s="17">
        <f t="shared" si="5"/>
        <v>0</v>
      </c>
      <c r="L57" s="38">
        <f t="shared" si="5"/>
        <v>0</v>
      </c>
      <c r="M57" s="38">
        <f t="shared" si="5"/>
        <v>0</v>
      </c>
    </row>
    <row r="58" spans="1:13" ht="15" customHeight="1">
      <c r="A58" s="8" t="s">
        <v>50</v>
      </c>
      <c r="B58" s="22">
        <v>57834.9</v>
      </c>
      <c r="C58" s="16">
        <v>59</v>
      </c>
      <c r="D58" s="16">
        <v>250</v>
      </c>
      <c r="E58" s="16">
        <f t="shared" si="3"/>
        <v>309</v>
      </c>
      <c r="F58" s="3">
        <v>57834.9</v>
      </c>
      <c r="G58" s="17">
        <v>57</v>
      </c>
      <c r="H58" s="17">
        <v>251</v>
      </c>
      <c r="I58" s="16">
        <f t="shared" si="6"/>
        <v>308</v>
      </c>
      <c r="J58" s="38">
        <f t="shared" si="5"/>
        <v>0</v>
      </c>
      <c r="K58" s="17">
        <f t="shared" si="5"/>
        <v>2</v>
      </c>
      <c r="L58" s="38">
        <f t="shared" si="5"/>
        <v>-1</v>
      </c>
      <c r="M58" s="38">
        <f t="shared" si="5"/>
        <v>1</v>
      </c>
    </row>
    <row r="59" spans="1:13" ht="15" customHeight="1">
      <c r="A59" s="8" t="s">
        <v>51</v>
      </c>
      <c r="B59" s="22">
        <v>15403.1</v>
      </c>
      <c r="C59" s="16">
        <v>73</v>
      </c>
      <c r="D59" s="16">
        <v>69</v>
      </c>
      <c r="E59" s="16">
        <f t="shared" si="3"/>
        <v>142</v>
      </c>
      <c r="F59" s="3">
        <v>15403.1</v>
      </c>
      <c r="G59" s="17">
        <v>70</v>
      </c>
      <c r="H59" s="17">
        <v>70</v>
      </c>
      <c r="I59" s="16">
        <f t="shared" si="6"/>
        <v>140</v>
      </c>
      <c r="J59" s="38">
        <f t="shared" si="5"/>
        <v>0</v>
      </c>
      <c r="K59" s="17">
        <f t="shared" si="5"/>
        <v>3</v>
      </c>
      <c r="L59" s="38">
        <f t="shared" si="5"/>
        <v>-1</v>
      </c>
      <c r="M59" s="38">
        <f t="shared" si="5"/>
        <v>2</v>
      </c>
    </row>
    <row r="60" spans="1:13" ht="15" customHeight="1">
      <c r="A60" s="8" t="s">
        <v>53</v>
      </c>
      <c r="B60" s="22">
        <v>38261.4</v>
      </c>
      <c r="C60" s="16">
        <v>66</v>
      </c>
      <c r="D60" s="16">
        <v>306</v>
      </c>
      <c r="E60" s="16">
        <f t="shared" si="3"/>
        <v>372</v>
      </c>
      <c r="F60" s="3">
        <v>38261.4</v>
      </c>
      <c r="G60" s="17">
        <v>98</v>
      </c>
      <c r="H60" s="17">
        <v>284</v>
      </c>
      <c r="I60" s="17">
        <f t="shared" si="6"/>
        <v>382</v>
      </c>
      <c r="J60" s="38">
        <f t="shared" si="5"/>
        <v>0</v>
      </c>
      <c r="K60" s="17">
        <f t="shared" si="5"/>
        <v>-32</v>
      </c>
      <c r="L60" s="38">
        <f t="shared" si="5"/>
        <v>22</v>
      </c>
      <c r="M60" s="38">
        <f t="shared" si="5"/>
        <v>-10</v>
      </c>
    </row>
    <row r="61" spans="1:13" ht="15" customHeight="1">
      <c r="A61" s="8" t="s">
        <v>52</v>
      </c>
      <c r="B61" s="22">
        <v>42385</v>
      </c>
      <c r="C61" s="16">
        <v>184</v>
      </c>
      <c r="D61" s="16">
        <v>113</v>
      </c>
      <c r="E61" s="16">
        <f t="shared" si="3"/>
        <v>297</v>
      </c>
      <c r="F61" s="3">
        <v>42385</v>
      </c>
      <c r="G61" s="17">
        <v>184</v>
      </c>
      <c r="H61" s="17">
        <v>113</v>
      </c>
      <c r="I61" s="16">
        <f t="shared" si="6"/>
        <v>297</v>
      </c>
      <c r="J61" s="38">
        <f t="shared" si="5"/>
        <v>0</v>
      </c>
      <c r="K61" s="17">
        <f t="shared" si="5"/>
        <v>0</v>
      </c>
      <c r="L61" s="38">
        <f t="shared" si="5"/>
        <v>0</v>
      </c>
      <c r="M61" s="38">
        <f t="shared" si="5"/>
        <v>0</v>
      </c>
    </row>
    <row r="62" spans="1:13" ht="15" customHeight="1">
      <c r="A62" s="8" t="s">
        <v>54</v>
      </c>
      <c r="B62" s="22">
        <v>11465.8</v>
      </c>
      <c r="C62" s="16">
        <v>54</v>
      </c>
      <c r="D62" s="16">
        <v>23</v>
      </c>
      <c r="E62" s="16">
        <f t="shared" si="3"/>
        <v>77</v>
      </c>
      <c r="F62" s="3">
        <v>11465.8</v>
      </c>
      <c r="G62" s="17">
        <v>53</v>
      </c>
      <c r="H62" s="17">
        <v>23</v>
      </c>
      <c r="I62" s="16">
        <f t="shared" si="6"/>
        <v>76</v>
      </c>
      <c r="J62" s="38">
        <f t="shared" si="5"/>
        <v>0</v>
      </c>
      <c r="K62" s="17">
        <f t="shared" si="5"/>
        <v>1</v>
      </c>
      <c r="L62" s="38">
        <f t="shared" si="5"/>
        <v>0</v>
      </c>
      <c r="M62" s="38">
        <f t="shared" si="5"/>
        <v>1</v>
      </c>
    </row>
    <row r="63" spans="1:13" ht="15" customHeight="1">
      <c r="A63" s="8" t="s">
        <v>55</v>
      </c>
      <c r="B63" s="22">
        <v>3436</v>
      </c>
      <c r="C63" s="16">
        <v>12</v>
      </c>
      <c r="D63" s="16">
        <v>12</v>
      </c>
      <c r="E63" s="16">
        <f t="shared" si="3"/>
        <v>24</v>
      </c>
      <c r="F63" s="3">
        <v>3435.9999999999995</v>
      </c>
      <c r="G63" s="17">
        <v>10</v>
      </c>
      <c r="H63" s="17">
        <v>14</v>
      </c>
      <c r="I63" s="16">
        <f t="shared" si="6"/>
        <v>24</v>
      </c>
      <c r="J63" s="38">
        <f t="shared" si="5"/>
        <v>0</v>
      </c>
      <c r="K63" s="17">
        <f t="shared" si="5"/>
        <v>2</v>
      </c>
      <c r="L63" s="38">
        <f t="shared" si="5"/>
        <v>-2</v>
      </c>
      <c r="M63" s="38">
        <f t="shared" si="5"/>
        <v>0</v>
      </c>
    </row>
    <row r="64" spans="1:13" ht="15" customHeight="1">
      <c r="A64" s="8" t="s">
        <v>56</v>
      </c>
      <c r="B64" s="22">
        <v>3350.8</v>
      </c>
      <c r="C64" s="16">
        <v>1</v>
      </c>
      <c r="D64" s="16">
        <v>18</v>
      </c>
      <c r="E64" s="16">
        <f t="shared" si="3"/>
        <v>19</v>
      </c>
      <c r="F64" s="3">
        <v>3350.8</v>
      </c>
      <c r="G64" s="17">
        <v>1</v>
      </c>
      <c r="H64" s="17">
        <v>18</v>
      </c>
      <c r="I64" s="16">
        <f t="shared" si="6"/>
        <v>19</v>
      </c>
      <c r="J64" s="38">
        <f t="shared" si="5"/>
        <v>0</v>
      </c>
      <c r="K64" s="17">
        <f t="shared" si="5"/>
        <v>0</v>
      </c>
      <c r="L64" s="38">
        <f t="shared" si="5"/>
        <v>0</v>
      </c>
      <c r="M64" s="38">
        <f t="shared" si="5"/>
        <v>0</v>
      </c>
    </row>
    <row r="65" spans="1:13" ht="26.25" customHeight="1">
      <c r="A65" s="8" t="s">
        <v>64</v>
      </c>
      <c r="B65" s="22">
        <v>47568.4</v>
      </c>
      <c r="C65" s="16">
        <v>109</v>
      </c>
      <c r="D65" s="16">
        <v>31</v>
      </c>
      <c r="E65" s="16">
        <f t="shared" si="3"/>
        <v>140</v>
      </c>
      <c r="F65" s="3">
        <v>47568.4</v>
      </c>
      <c r="G65" s="17">
        <v>94</v>
      </c>
      <c r="H65" s="17">
        <v>29</v>
      </c>
      <c r="I65" s="16">
        <f t="shared" si="6"/>
        <v>123</v>
      </c>
      <c r="J65" s="38">
        <f t="shared" si="5"/>
        <v>0</v>
      </c>
      <c r="K65" s="17">
        <f t="shared" si="5"/>
        <v>15</v>
      </c>
      <c r="L65" s="38">
        <f t="shared" si="5"/>
        <v>2</v>
      </c>
      <c r="M65" s="38">
        <f t="shared" si="5"/>
        <v>17</v>
      </c>
    </row>
    <row r="66" spans="1:13" ht="15" customHeight="1">
      <c r="A66" s="8" t="s">
        <v>57</v>
      </c>
      <c r="B66" s="22">
        <v>7424.2</v>
      </c>
      <c r="C66" s="16">
        <v>1</v>
      </c>
      <c r="D66" s="16">
        <v>37</v>
      </c>
      <c r="E66" s="16">
        <f t="shared" si="3"/>
        <v>38</v>
      </c>
      <c r="F66" s="3">
        <v>7424.2</v>
      </c>
      <c r="G66" s="17">
        <v>2</v>
      </c>
      <c r="H66" s="3">
        <v>5.0999999999999996</v>
      </c>
      <c r="I66" s="16">
        <f t="shared" si="6"/>
        <v>7.1</v>
      </c>
      <c r="J66" s="38">
        <f t="shared" si="5"/>
        <v>0</v>
      </c>
      <c r="K66" s="17">
        <f t="shared" si="5"/>
        <v>-1</v>
      </c>
      <c r="L66" s="38">
        <f t="shared" si="5"/>
        <v>31.9</v>
      </c>
      <c r="M66" s="38">
        <f t="shared" si="5"/>
        <v>30.9</v>
      </c>
    </row>
    <row r="67" spans="1:13" ht="15" customHeight="1">
      <c r="A67" s="8" t="s">
        <v>58</v>
      </c>
      <c r="B67" s="22">
        <v>16248.1</v>
      </c>
      <c r="C67" s="16">
        <v>25</v>
      </c>
      <c r="D67" s="16">
        <v>23</v>
      </c>
      <c r="E67" s="16">
        <f t="shared" si="3"/>
        <v>48</v>
      </c>
      <c r="F67" s="3">
        <v>16248.1</v>
      </c>
      <c r="G67" s="17">
        <v>25</v>
      </c>
      <c r="H67" s="17">
        <v>23</v>
      </c>
      <c r="I67" s="16">
        <f t="shared" si="6"/>
        <v>48</v>
      </c>
      <c r="J67" s="38">
        <f t="shared" si="5"/>
        <v>0</v>
      </c>
      <c r="K67" s="17">
        <f t="shared" si="5"/>
        <v>0</v>
      </c>
      <c r="L67" s="38">
        <f t="shared" si="5"/>
        <v>0</v>
      </c>
      <c r="M67" s="38">
        <f t="shared" si="5"/>
        <v>0</v>
      </c>
    </row>
    <row r="68" spans="1:13" ht="15" customHeight="1">
      <c r="A68" s="8" t="s">
        <v>59</v>
      </c>
      <c r="B68" s="22">
        <v>19626.400000000001</v>
      </c>
      <c r="C68" s="16">
        <v>43</v>
      </c>
      <c r="D68" s="16"/>
      <c r="E68" s="16">
        <f t="shared" si="3"/>
        <v>43</v>
      </c>
      <c r="F68" s="3">
        <v>19624.400000000001</v>
      </c>
      <c r="G68" s="17">
        <v>43</v>
      </c>
      <c r="H68" s="17"/>
      <c r="I68" s="16">
        <f t="shared" si="6"/>
        <v>43</v>
      </c>
      <c r="J68" s="38">
        <f t="shared" si="5"/>
        <v>2</v>
      </c>
      <c r="K68" s="17">
        <f t="shared" si="5"/>
        <v>0</v>
      </c>
      <c r="L68" s="38">
        <f t="shared" si="5"/>
        <v>0</v>
      </c>
      <c r="M68" s="38">
        <f t="shared" si="5"/>
        <v>0</v>
      </c>
    </row>
    <row r="69" spans="1:13" s="57" customFormat="1" ht="15" customHeight="1">
      <c r="B69" s="58"/>
      <c r="C69" s="58"/>
      <c r="D69" s="58"/>
      <c r="E69" s="58"/>
      <c r="F69" s="58"/>
      <c r="G69" s="58"/>
      <c r="H69" s="58"/>
      <c r="I69" s="26"/>
      <c r="J69" s="58"/>
      <c r="K69" s="58"/>
      <c r="L69" s="58"/>
      <c r="M69" s="58"/>
    </row>
    <row r="70" spans="1:13" ht="15" customHeight="1">
      <c r="I70" s="26"/>
    </row>
  </sheetData>
  <autoFilter ref="A6:M6"/>
  <mergeCells count="17">
    <mergeCell ref="A4:A5"/>
    <mergeCell ref="B4:B5"/>
    <mergeCell ref="C4:C5"/>
    <mergeCell ref="D4:D5"/>
    <mergeCell ref="E4:E5"/>
    <mergeCell ref="M4:M5"/>
    <mergeCell ref="B3:E3"/>
    <mergeCell ref="F3:I3"/>
    <mergeCell ref="B1:L1"/>
    <mergeCell ref="G4:G5"/>
    <mergeCell ref="H4:H5"/>
    <mergeCell ref="I4:I5"/>
    <mergeCell ref="J4:J5"/>
    <mergeCell ref="K4:K5"/>
    <mergeCell ref="L4:L5"/>
    <mergeCell ref="F4:F5"/>
    <mergeCell ref="J3:M3"/>
  </mergeCells>
  <pageMargins left="0.7" right="0.7" top="0.75" bottom="0.75" header="0.3" footer="0.3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abSelected="1" topLeftCell="A22" zoomScaleNormal="100" zoomScaleSheetLayoutView="100" workbookViewId="0">
      <selection activeCell="T29" sqref="T29"/>
    </sheetView>
  </sheetViews>
  <sheetFormatPr defaultRowHeight="15"/>
  <cols>
    <col min="1" max="1" width="37.140625" style="26" customWidth="1"/>
    <col min="2" max="2" width="14.28515625" style="26" customWidth="1"/>
    <col min="3" max="5" width="10.28515625" style="26" customWidth="1"/>
    <col min="6" max="6" width="13.42578125" style="26" customWidth="1"/>
    <col min="7" max="8" width="10.28515625" style="26" customWidth="1"/>
    <col min="9" max="9" width="13" style="26" customWidth="1"/>
    <col min="10" max="10" width="13.42578125" style="26" customWidth="1"/>
    <col min="11" max="11" width="11.42578125" style="26" customWidth="1"/>
    <col min="12" max="12" width="13.7109375" style="26" customWidth="1"/>
    <col min="13" max="13" width="11.28515625" style="26" customWidth="1"/>
    <col min="14" max="16384" width="9.140625" style="26"/>
  </cols>
  <sheetData>
    <row r="1" spans="1:13" ht="15.75">
      <c r="A1" s="53"/>
      <c r="B1" s="54" t="s">
        <v>95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31.5" customHeight="1">
      <c r="A3" s="62" t="s">
        <v>0</v>
      </c>
      <c r="B3" s="70" t="s">
        <v>111</v>
      </c>
      <c r="C3" s="70"/>
      <c r="D3" s="70"/>
      <c r="E3" s="70"/>
      <c r="F3" s="71" t="s">
        <v>94</v>
      </c>
      <c r="G3" s="71"/>
      <c r="H3" s="71"/>
      <c r="I3" s="71"/>
      <c r="J3" s="71" t="s">
        <v>112</v>
      </c>
      <c r="K3" s="71"/>
      <c r="L3" s="71"/>
      <c r="M3" s="71"/>
    </row>
    <row r="4" spans="1:13" ht="15" customHeight="1">
      <c r="A4" s="69"/>
      <c r="B4" s="64" t="s">
        <v>93</v>
      </c>
      <c r="C4" s="64" t="s">
        <v>66</v>
      </c>
      <c r="D4" s="64" t="s">
        <v>67</v>
      </c>
      <c r="E4" s="64" t="s">
        <v>69</v>
      </c>
      <c r="F4" s="72" t="s">
        <v>110</v>
      </c>
      <c r="G4" s="64" t="s">
        <v>66</v>
      </c>
      <c r="H4" s="64" t="s">
        <v>67</v>
      </c>
      <c r="I4" s="64" t="s">
        <v>69</v>
      </c>
      <c r="J4" s="73" t="s">
        <v>105</v>
      </c>
      <c r="K4" s="64" t="s">
        <v>106</v>
      </c>
      <c r="L4" s="64" t="s">
        <v>107</v>
      </c>
      <c r="M4" s="64" t="s">
        <v>108</v>
      </c>
    </row>
    <row r="5" spans="1:13" ht="49.5" customHeight="1">
      <c r="A5" s="63"/>
      <c r="B5" s="64"/>
      <c r="C5" s="64"/>
      <c r="D5" s="64"/>
      <c r="E5" s="64"/>
      <c r="F5" s="72"/>
      <c r="G5" s="64"/>
      <c r="H5" s="64"/>
      <c r="I5" s="64"/>
      <c r="J5" s="73"/>
      <c r="K5" s="64"/>
      <c r="L5" s="64"/>
      <c r="M5" s="64"/>
    </row>
    <row r="6" spans="1:13">
      <c r="A6" s="1">
        <v>1</v>
      </c>
      <c r="B6" s="2">
        <v>2</v>
      </c>
      <c r="C6" s="2">
        <v>3</v>
      </c>
      <c r="D6" s="2">
        <v>4</v>
      </c>
      <c r="E6" s="1">
        <v>5</v>
      </c>
      <c r="F6" s="2">
        <v>6</v>
      </c>
      <c r="G6" s="2">
        <v>7</v>
      </c>
      <c r="H6" s="2">
        <v>8</v>
      </c>
      <c r="I6" s="1">
        <v>9</v>
      </c>
      <c r="J6" s="2">
        <v>10</v>
      </c>
      <c r="K6" s="2">
        <v>11</v>
      </c>
      <c r="L6" s="2">
        <v>12</v>
      </c>
      <c r="M6" s="1">
        <v>13</v>
      </c>
    </row>
    <row r="7" spans="1:13">
      <c r="A7" s="6" t="s">
        <v>61</v>
      </c>
      <c r="B7" s="24">
        <f t="shared" ref="B7:I7" si="0">SUM(B9:B68)</f>
        <v>1838212.0000000005</v>
      </c>
      <c r="C7" s="25">
        <f t="shared" si="0"/>
        <v>5651</v>
      </c>
      <c r="D7" s="25">
        <f t="shared" si="0"/>
        <v>9355</v>
      </c>
      <c r="E7" s="4">
        <f t="shared" si="0"/>
        <v>15006</v>
      </c>
      <c r="F7" s="24">
        <f t="shared" si="0"/>
        <v>1766009.9700000009</v>
      </c>
      <c r="G7" s="25">
        <f t="shared" si="0"/>
        <v>5530.4</v>
      </c>
      <c r="H7" s="24">
        <f t="shared" si="0"/>
        <v>9220.15</v>
      </c>
      <c r="I7" s="24">
        <f t="shared" si="0"/>
        <v>14750.55</v>
      </c>
      <c r="J7" s="10">
        <f>B7-F7</f>
        <v>72202.029999999562</v>
      </c>
      <c r="K7" s="40">
        <f>C7-G7</f>
        <v>120.60000000000036</v>
      </c>
      <c r="L7" s="41">
        <f>D7-H7</f>
        <v>134.85000000000036</v>
      </c>
      <c r="M7" s="41">
        <f>E7-I7</f>
        <v>255.45000000000073</v>
      </c>
    </row>
    <row r="8" spans="1:13">
      <c r="A8" s="7" t="s">
        <v>65</v>
      </c>
      <c r="B8" s="19"/>
      <c r="C8" s="15"/>
      <c r="D8" s="15"/>
      <c r="E8" s="17">
        <f t="shared" ref="E8:E52" si="1">C8+D8</f>
        <v>0</v>
      </c>
      <c r="F8" s="11"/>
      <c r="G8" s="11"/>
      <c r="H8" s="30"/>
      <c r="I8" s="25">
        <f t="shared" ref="I8:I23" si="2">G8+H8</f>
        <v>0</v>
      </c>
      <c r="J8" s="9">
        <f t="shared" ref="J8:J67" si="3">B8-F8</f>
        <v>0</v>
      </c>
      <c r="K8" s="42">
        <f t="shared" ref="K8:K68" si="4">C8-G8</f>
        <v>0</v>
      </c>
      <c r="L8" s="36">
        <f t="shared" ref="L8:L68" si="5">D8-H8</f>
        <v>0</v>
      </c>
      <c r="M8" s="36">
        <f t="shared" ref="M8:M68" si="6">E8-I8</f>
        <v>0</v>
      </c>
    </row>
    <row r="9" spans="1:13" ht="15" customHeight="1">
      <c r="A9" s="8" t="s">
        <v>3</v>
      </c>
      <c r="B9" s="3">
        <v>6160.5</v>
      </c>
      <c r="C9" s="16">
        <v>9</v>
      </c>
      <c r="D9" s="16">
        <v>75</v>
      </c>
      <c r="E9" s="17">
        <f t="shared" si="1"/>
        <v>84</v>
      </c>
      <c r="F9" s="3">
        <v>6160.5</v>
      </c>
      <c r="G9" s="3">
        <v>9</v>
      </c>
      <c r="H9" s="38">
        <v>75</v>
      </c>
      <c r="I9" s="3">
        <f t="shared" si="2"/>
        <v>84</v>
      </c>
      <c r="J9" s="9">
        <f t="shared" si="3"/>
        <v>0</v>
      </c>
      <c r="K9" s="42">
        <f t="shared" si="4"/>
        <v>0</v>
      </c>
      <c r="L9" s="36">
        <f t="shared" si="5"/>
        <v>0</v>
      </c>
      <c r="M9" s="36">
        <f t="shared" si="6"/>
        <v>0</v>
      </c>
    </row>
    <row r="10" spans="1:13" ht="15" customHeight="1">
      <c r="A10" s="8" t="s">
        <v>4</v>
      </c>
      <c r="B10" s="3">
        <v>58268.9</v>
      </c>
      <c r="C10" s="16">
        <v>256</v>
      </c>
      <c r="D10" s="16">
        <v>452</v>
      </c>
      <c r="E10" s="17">
        <f t="shared" si="1"/>
        <v>708</v>
      </c>
      <c r="F10" s="3">
        <v>58268.2</v>
      </c>
      <c r="G10" s="3">
        <v>256</v>
      </c>
      <c r="H10" s="38">
        <v>452</v>
      </c>
      <c r="I10" s="3">
        <f t="shared" si="2"/>
        <v>708</v>
      </c>
      <c r="J10" s="9">
        <f t="shared" si="3"/>
        <v>0.70000000000436557</v>
      </c>
      <c r="K10" s="42">
        <f t="shared" si="4"/>
        <v>0</v>
      </c>
      <c r="L10" s="36">
        <f t="shared" si="5"/>
        <v>0</v>
      </c>
      <c r="M10" s="36">
        <f t="shared" si="6"/>
        <v>0</v>
      </c>
    </row>
    <row r="11" spans="1:13" ht="15" customHeight="1">
      <c r="A11" s="8" t="s">
        <v>5</v>
      </c>
      <c r="B11" s="3">
        <v>6017.7</v>
      </c>
      <c r="C11" s="16">
        <v>35</v>
      </c>
      <c r="D11" s="16">
        <v>14</v>
      </c>
      <c r="E11" s="17">
        <f t="shared" si="1"/>
        <v>49</v>
      </c>
      <c r="F11" s="3">
        <v>6017.7</v>
      </c>
      <c r="G11" s="3">
        <v>30</v>
      </c>
      <c r="H11" s="38">
        <v>5</v>
      </c>
      <c r="I11" s="3">
        <f t="shared" si="2"/>
        <v>35</v>
      </c>
      <c r="J11" s="9">
        <f t="shared" si="3"/>
        <v>0</v>
      </c>
      <c r="K11" s="42">
        <f t="shared" si="4"/>
        <v>5</v>
      </c>
      <c r="L11" s="36">
        <f t="shared" si="5"/>
        <v>9</v>
      </c>
      <c r="M11" s="36">
        <f t="shared" si="6"/>
        <v>14</v>
      </c>
    </row>
    <row r="12" spans="1:13" ht="15" customHeight="1">
      <c r="A12" s="8" t="s">
        <v>6</v>
      </c>
      <c r="B12" s="3">
        <v>83685.3</v>
      </c>
      <c r="C12" s="16">
        <v>226</v>
      </c>
      <c r="D12" s="16">
        <v>606</v>
      </c>
      <c r="E12" s="17">
        <f t="shared" si="1"/>
        <v>832</v>
      </c>
      <c r="F12" s="3">
        <v>83685.3</v>
      </c>
      <c r="G12" s="3">
        <v>224</v>
      </c>
      <c r="H12" s="38">
        <v>607</v>
      </c>
      <c r="I12" s="3">
        <f t="shared" si="2"/>
        <v>831</v>
      </c>
      <c r="J12" s="9">
        <f t="shared" si="3"/>
        <v>0</v>
      </c>
      <c r="K12" s="42">
        <f t="shared" si="4"/>
        <v>2</v>
      </c>
      <c r="L12" s="36">
        <f t="shared" si="5"/>
        <v>-1</v>
      </c>
      <c r="M12" s="36">
        <f t="shared" si="6"/>
        <v>1</v>
      </c>
    </row>
    <row r="13" spans="1:13" ht="15" customHeight="1">
      <c r="A13" s="8" t="s">
        <v>7</v>
      </c>
      <c r="B13" s="3">
        <v>12731.6</v>
      </c>
      <c r="C13" s="16">
        <v>68</v>
      </c>
      <c r="D13" s="16">
        <v>56</v>
      </c>
      <c r="E13" s="17">
        <f t="shared" si="1"/>
        <v>124</v>
      </c>
      <c r="F13" s="3">
        <v>12731.260000000002</v>
      </c>
      <c r="G13" s="3">
        <v>68</v>
      </c>
      <c r="H13" s="38">
        <v>56</v>
      </c>
      <c r="I13" s="3">
        <f t="shared" si="2"/>
        <v>124</v>
      </c>
      <c r="J13" s="9">
        <f t="shared" si="3"/>
        <v>0.33999999999832653</v>
      </c>
      <c r="K13" s="42">
        <f t="shared" si="4"/>
        <v>0</v>
      </c>
      <c r="L13" s="36">
        <f t="shared" si="5"/>
        <v>0</v>
      </c>
      <c r="M13" s="36">
        <f t="shared" si="6"/>
        <v>0</v>
      </c>
    </row>
    <row r="14" spans="1:13" ht="15" customHeight="1">
      <c r="A14" s="8" t="s">
        <v>8</v>
      </c>
      <c r="B14" s="3">
        <v>9494.4</v>
      </c>
      <c r="C14" s="16">
        <v>56</v>
      </c>
      <c r="D14" s="16">
        <v>30</v>
      </c>
      <c r="E14" s="17">
        <f t="shared" si="1"/>
        <v>86</v>
      </c>
      <c r="F14" s="3" t="s">
        <v>103</v>
      </c>
      <c r="G14" s="3">
        <v>56</v>
      </c>
      <c r="H14" s="38">
        <v>30</v>
      </c>
      <c r="I14" s="3">
        <f t="shared" si="2"/>
        <v>86</v>
      </c>
      <c r="J14" s="9">
        <v>0</v>
      </c>
      <c r="K14" s="42">
        <f t="shared" si="4"/>
        <v>0</v>
      </c>
      <c r="L14" s="36">
        <f t="shared" si="5"/>
        <v>0</v>
      </c>
      <c r="M14" s="36">
        <f t="shared" si="6"/>
        <v>0</v>
      </c>
    </row>
    <row r="15" spans="1:13" ht="15" customHeight="1">
      <c r="A15" s="8" t="s">
        <v>9</v>
      </c>
      <c r="B15" s="3">
        <v>22078.400000000001</v>
      </c>
      <c r="C15" s="16">
        <v>26</v>
      </c>
      <c r="D15" s="16">
        <v>139</v>
      </c>
      <c r="E15" s="17">
        <f t="shared" si="1"/>
        <v>165</v>
      </c>
      <c r="F15" s="3">
        <v>22078.400000000001</v>
      </c>
      <c r="G15" s="3">
        <v>27</v>
      </c>
      <c r="H15" s="38">
        <v>131</v>
      </c>
      <c r="I15" s="3">
        <f t="shared" si="2"/>
        <v>158</v>
      </c>
      <c r="J15" s="9">
        <f t="shared" si="3"/>
        <v>0</v>
      </c>
      <c r="K15" s="42">
        <f t="shared" si="4"/>
        <v>-1</v>
      </c>
      <c r="L15" s="36">
        <f t="shared" si="5"/>
        <v>8</v>
      </c>
      <c r="M15" s="36">
        <f t="shared" si="6"/>
        <v>7</v>
      </c>
    </row>
    <row r="16" spans="1:13" ht="15" customHeight="1">
      <c r="A16" s="8" t="s">
        <v>10</v>
      </c>
      <c r="B16" s="3">
        <v>31089.9</v>
      </c>
      <c r="C16" s="16">
        <v>165</v>
      </c>
      <c r="D16" s="16">
        <v>106</v>
      </c>
      <c r="E16" s="17">
        <f t="shared" si="1"/>
        <v>271</v>
      </c>
      <c r="F16" s="3">
        <v>31089.9</v>
      </c>
      <c r="G16" s="3">
        <v>167</v>
      </c>
      <c r="H16" s="38">
        <v>106</v>
      </c>
      <c r="I16" s="3">
        <f t="shared" si="2"/>
        <v>273</v>
      </c>
      <c r="J16" s="9">
        <f t="shared" si="3"/>
        <v>0</v>
      </c>
      <c r="K16" s="42">
        <f t="shared" si="4"/>
        <v>-2</v>
      </c>
      <c r="L16" s="36">
        <f t="shared" si="5"/>
        <v>0</v>
      </c>
      <c r="M16" s="36">
        <f t="shared" si="6"/>
        <v>-2</v>
      </c>
    </row>
    <row r="17" spans="1:13" ht="15" customHeight="1">
      <c r="A17" s="8" t="s">
        <v>11</v>
      </c>
      <c r="B17" s="3">
        <v>24602.9</v>
      </c>
      <c r="C17" s="16">
        <v>44</v>
      </c>
      <c r="D17" s="16">
        <v>314</v>
      </c>
      <c r="E17" s="17">
        <f t="shared" si="1"/>
        <v>358</v>
      </c>
      <c r="F17" s="3">
        <v>24602.9</v>
      </c>
      <c r="G17" s="3">
        <v>34</v>
      </c>
      <c r="H17" s="38">
        <v>315</v>
      </c>
      <c r="I17" s="3">
        <f t="shared" si="2"/>
        <v>349</v>
      </c>
      <c r="J17" s="9">
        <f t="shared" si="3"/>
        <v>0</v>
      </c>
      <c r="K17" s="42">
        <f t="shared" si="4"/>
        <v>10</v>
      </c>
      <c r="L17" s="36">
        <f t="shared" si="5"/>
        <v>-1</v>
      </c>
      <c r="M17" s="36">
        <f t="shared" si="6"/>
        <v>9</v>
      </c>
    </row>
    <row r="18" spans="1:13" ht="15" customHeight="1">
      <c r="A18" s="8" t="s">
        <v>12</v>
      </c>
      <c r="B18" s="3">
        <v>64993.3</v>
      </c>
      <c r="C18" s="16">
        <v>46</v>
      </c>
      <c r="D18" s="16">
        <v>353</v>
      </c>
      <c r="E18" s="17">
        <f t="shared" si="1"/>
        <v>399</v>
      </c>
      <c r="F18" s="3">
        <v>64993.3</v>
      </c>
      <c r="G18" s="3">
        <v>42</v>
      </c>
      <c r="H18" s="38">
        <v>352</v>
      </c>
      <c r="I18" s="3">
        <f t="shared" si="2"/>
        <v>394</v>
      </c>
      <c r="J18" s="9">
        <f t="shared" si="3"/>
        <v>0</v>
      </c>
      <c r="K18" s="42">
        <f t="shared" si="4"/>
        <v>4</v>
      </c>
      <c r="L18" s="36">
        <f t="shared" si="5"/>
        <v>1</v>
      </c>
      <c r="M18" s="36">
        <f t="shared" si="6"/>
        <v>5</v>
      </c>
    </row>
    <row r="19" spans="1:13" ht="15" customHeight="1">
      <c r="A19" s="8" t="s">
        <v>62</v>
      </c>
      <c r="B19" s="3">
        <v>10300.700000000001</v>
      </c>
      <c r="C19" s="16">
        <v>45</v>
      </c>
      <c r="D19" s="16">
        <v>59</v>
      </c>
      <c r="E19" s="17">
        <f t="shared" si="1"/>
        <v>104</v>
      </c>
      <c r="F19" s="3">
        <v>10300.700000000001</v>
      </c>
      <c r="G19" s="3">
        <v>45</v>
      </c>
      <c r="H19" s="38">
        <v>59</v>
      </c>
      <c r="I19" s="3">
        <f t="shared" si="2"/>
        <v>104</v>
      </c>
      <c r="J19" s="9">
        <f t="shared" si="3"/>
        <v>0</v>
      </c>
      <c r="K19" s="42">
        <f t="shared" si="4"/>
        <v>0</v>
      </c>
      <c r="L19" s="36">
        <f t="shared" si="5"/>
        <v>0</v>
      </c>
      <c r="M19" s="36">
        <f t="shared" si="6"/>
        <v>0</v>
      </c>
    </row>
    <row r="20" spans="1:13" ht="15" customHeight="1">
      <c r="A20" s="8" t="s">
        <v>13</v>
      </c>
      <c r="B20" s="3">
        <v>78099.7</v>
      </c>
      <c r="C20" s="16">
        <v>97</v>
      </c>
      <c r="D20" s="16">
        <v>797</v>
      </c>
      <c r="E20" s="17">
        <f t="shared" si="1"/>
        <v>894</v>
      </c>
      <c r="F20" s="3">
        <v>78099.7</v>
      </c>
      <c r="G20" s="3">
        <v>97</v>
      </c>
      <c r="H20" s="38">
        <v>797</v>
      </c>
      <c r="I20" s="3">
        <f t="shared" si="2"/>
        <v>894</v>
      </c>
      <c r="J20" s="9">
        <f t="shared" si="3"/>
        <v>0</v>
      </c>
      <c r="K20" s="42">
        <f t="shared" si="4"/>
        <v>0</v>
      </c>
      <c r="L20" s="36">
        <f t="shared" si="5"/>
        <v>0</v>
      </c>
      <c r="M20" s="36">
        <f t="shared" si="6"/>
        <v>0</v>
      </c>
    </row>
    <row r="21" spans="1:13" ht="15" customHeight="1">
      <c r="A21" s="8" t="s">
        <v>14</v>
      </c>
      <c r="B21" s="3">
        <v>9569.1</v>
      </c>
      <c r="C21" s="16">
        <v>11</v>
      </c>
      <c r="D21" s="16">
        <v>101</v>
      </c>
      <c r="E21" s="17">
        <f t="shared" si="1"/>
        <v>112</v>
      </c>
      <c r="F21" s="3">
        <v>9569.1</v>
      </c>
      <c r="G21" s="3">
        <v>11</v>
      </c>
      <c r="H21" s="38">
        <v>101</v>
      </c>
      <c r="I21" s="3">
        <f t="shared" si="2"/>
        <v>112</v>
      </c>
      <c r="J21" s="9">
        <f t="shared" si="3"/>
        <v>0</v>
      </c>
      <c r="K21" s="42">
        <f t="shared" si="4"/>
        <v>0</v>
      </c>
      <c r="L21" s="36">
        <f t="shared" si="5"/>
        <v>0</v>
      </c>
      <c r="M21" s="36">
        <f t="shared" si="6"/>
        <v>0</v>
      </c>
    </row>
    <row r="22" spans="1:13" ht="15" customHeight="1">
      <c r="A22" s="8" t="s">
        <v>63</v>
      </c>
      <c r="B22" s="3">
        <v>26427.4</v>
      </c>
      <c r="C22" s="16">
        <v>112</v>
      </c>
      <c r="D22" s="16">
        <v>173</v>
      </c>
      <c r="E22" s="17">
        <f t="shared" si="1"/>
        <v>285</v>
      </c>
      <c r="F22" s="3">
        <v>15597.5</v>
      </c>
      <c r="G22" s="3">
        <v>73</v>
      </c>
      <c r="H22" s="38">
        <v>103</v>
      </c>
      <c r="I22" s="3">
        <f t="shared" si="2"/>
        <v>176</v>
      </c>
      <c r="J22" s="9">
        <f t="shared" si="3"/>
        <v>10829.900000000001</v>
      </c>
      <c r="K22" s="42">
        <f t="shared" si="4"/>
        <v>39</v>
      </c>
      <c r="L22" s="36">
        <f t="shared" si="5"/>
        <v>70</v>
      </c>
      <c r="M22" s="36">
        <f t="shared" si="6"/>
        <v>109</v>
      </c>
    </row>
    <row r="23" spans="1:13" ht="15" customHeight="1">
      <c r="A23" s="8" t="s">
        <v>15</v>
      </c>
      <c r="B23" s="3">
        <v>28954.2</v>
      </c>
      <c r="C23" s="16">
        <v>77</v>
      </c>
      <c r="D23" s="16">
        <v>238</v>
      </c>
      <c r="E23" s="17">
        <f t="shared" si="1"/>
        <v>315</v>
      </c>
      <c r="F23" s="3">
        <v>28954</v>
      </c>
      <c r="G23" s="3">
        <v>81</v>
      </c>
      <c r="H23" s="38">
        <v>224</v>
      </c>
      <c r="I23" s="3">
        <f t="shared" si="2"/>
        <v>305</v>
      </c>
      <c r="J23" s="9">
        <f t="shared" si="3"/>
        <v>0.2000000000007276</v>
      </c>
      <c r="K23" s="42">
        <f t="shared" si="4"/>
        <v>-4</v>
      </c>
      <c r="L23" s="36">
        <f t="shared" si="5"/>
        <v>14</v>
      </c>
      <c r="M23" s="36">
        <f t="shared" si="6"/>
        <v>10</v>
      </c>
    </row>
    <row r="24" spans="1:13" ht="15" customHeight="1">
      <c r="A24" s="8" t="s">
        <v>16</v>
      </c>
      <c r="B24" s="3">
        <v>12391.7</v>
      </c>
      <c r="C24" s="16">
        <v>41</v>
      </c>
      <c r="D24" s="16">
        <v>51</v>
      </c>
      <c r="E24" s="17">
        <f t="shared" si="1"/>
        <v>92</v>
      </c>
      <c r="F24" s="3">
        <v>12391.7</v>
      </c>
      <c r="G24" s="3">
        <v>41</v>
      </c>
      <c r="H24" s="38">
        <v>51</v>
      </c>
      <c r="I24" s="3">
        <f>'ФАКТ 2016 '!G24+'ФАКТ 2016 '!H24</f>
        <v>92</v>
      </c>
      <c r="J24" s="9">
        <f t="shared" si="3"/>
        <v>0</v>
      </c>
      <c r="K24" s="42">
        <f t="shared" si="4"/>
        <v>0</v>
      </c>
      <c r="L24" s="36">
        <f t="shared" si="5"/>
        <v>0</v>
      </c>
      <c r="M24" s="36">
        <f t="shared" si="6"/>
        <v>0</v>
      </c>
    </row>
    <row r="25" spans="1:13" ht="15" customHeight="1">
      <c r="A25" s="8" t="s">
        <v>17</v>
      </c>
      <c r="B25" s="3">
        <v>71361.2</v>
      </c>
      <c r="C25" s="16">
        <v>142</v>
      </c>
      <c r="D25" s="16">
        <v>370</v>
      </c>
      <c r="E25" s="17">
        <f t="shared" si="1"/>
        <v>512</v>
      </c>
      <c r="F25" s="3">
        <v>71361.2</v>
      </c>
      <c r="G25" s="3">
        <v>142</v>
      </c>
      <c r="H25" s="38">
        <v>371</v>
      </c>
      <c r="I25" s="3">
        <f t="shared" ref="I25:I52" si="7">G25+H25</f>
        <v>513</v>
      </c>
      <c r="J25" s="9">
        <f t="shared" si="3"/>
        <v>0</v>
      </c>
      <c r="K25" s="42">
        <f t="shared" si="4"/>
        <v>0</v>
      </c>
      <c r="L25" s="36">
        <f t="shared" si="5"/>
        <v>-1</v>
      </c>
      <c r="M25" s="36">
        <f t="shared" si="6"/>
        <v>-1</v>
      </c>
    </row>
    <row r="26" spans="1:13" ht="15" customHeight="1">
      <c r="A26" s="8" t="s">
        <v>18</v>
      </c>
      <c r="B26" s="3">
        <v>49978.7</v>
      </c>
      <c r="C26" s="16">
        <v>298</v>
      </c>
      <c r="D26" s="16">
        <v>56</v>
      </c>
      <c r="E26" s="17">
        <f t="shared" si="1"/>
        <v>354</v>
      </c>
      <c r="F26" s="3">
        <v>49978.7</v>
      </c>
      <c r="G26" s="3">
        <v>293</v>
      </c>
      <c r="H26" s="38">
        <v>61</v>
      </c>
      <c r="I26" s="3">
        <f t="shared" si="7"/>
        <v>354</v>
      </c>
      <c r="J26" s="9">
        <f>B26-F26</f>
        <v>0</v>
      </c>
      <c r="K26" s="42">
        <f t="shared" si="4"/>
        <v>5</v>
      </c>
      <c r="L26" s="36">
        <f t="shared" si="5"/>
        <v>-5</v>
      </c>
      <c r="M26" s="36">
        <f t="shared" si="6"/>
        <v>0</v>
      </c>
    </row>
    <row r="27" spans="1:13" ht="15" customHeight="1">
      <c r="A27" s="8" t="s">
        <v>19</v>
      </c>
      <c r="B27" s="3">
        <v>31228.7</v>
      </c>
      <c r="C27" s="16">
        <v>45</v>
      </c>
      <c r="D27" s="16">
        <v>230</v>
      </c>
      <c r="E27" s="17">
        <f t="shared" si="1"/>
        <v>275</v>
      </c>
      <c r="F27" s="3">
        <v>31228.7</v>
      </c>
      <c r="G27" s="3">
        <v>43</v>
      </c>
      <c r="H27" s="38">
        <v>219</v>
      </c>
      <c r="I27" s="3">
        <f t="shared" si="7"/>
        <v>262</v>
      </c>
      <c r="J27" s="9">
        <f t="shared" si="3"/>
        <v>0</v>
      </c>
      <c r="K27" s="42">
        <f t="shared" si="4"/>
        <v>2</v>
      </c>
      <c r="L27" s="36">
        <f t="shared" si="5"/>
        <v>11</v>
      </c>
      <c r="M27" s="36">
        <f t="shared" si="6"/>
        <v>13</v>
      </c>
    </row>
    <row r="28" spans="1:13" ht="15" customHeight="1">
      <c r="A28" s="8" t="s">
        <v>20</v>
      </c>
      <c r="B28" s="3">
        <v>19543.5</v>
      </c>
      <c r="C28" s="16">
        <v>81</v>
      </c>
      <c r="D28" s="16">
        <v>78</v>
      </c>
      <c r="E28" s="17">
        <f t="shared" si="1"/>
        <v>159</v>
      </c>
      <c r="F28" s="3">
        <v>19543.5</v>
      </c>
      <c r="G28" s="3">
        <v>81</v>
      </c>
      <c r="H28" s="38">
        <v>73</v>
      </c>
      <c r="I28" s="3">
        <f t="shared" si="7"/>
        <v>154</v>
      </c>
      <c r="J28" s="9">
        <f t="shared" si="3"/>
        <v>0</v>
      </c>
      <c r="K28" s="42">
        <f t="shared" si="4"/>
        <v>0</v>
      </c>
      <c r="L28" s="36">
        <f t="shared" si="5"/>
        <v>5</v>
      </c>
      <c r="M28" s="36">
        <f t="shared" si="6"/>
        <v>5</v>
      </c>
    </row>
    <row r="29" spans="1:13" ht="15" customHeight="1">
      <c r="A29" s="8" t="s">
        <v>21</v>
      </c>
      <c r="B29" s="3">
        <v>29008.799999999999</v>
      </c>
      <c r="C29" s="16">
        <v>93</v>
      </c>
      <c r="D29" s="16">
        <v>198</v>
      </c>
      <c r="E29" s="17">
        <f t="shared" si="1"/>
        <v>291</v>
      </c>
      <c r="F29" s="3">
        <v>29008.799999999999</v>
      </c>
      <c r="G29" s="3">
        <v>93</v>
      </c>
      <c r="H29" s="38">
        <v>199</v>
      </c>
      <c r="I29" s="3">
        <f t="shared" si="7"/>
        <v>292</v>
      </c>
      <c r="J29" s="9">
        <f t="shared" si="3"/>
        <v>0</v>
      </c>
      <c r="K29" s="42">
        <f t="shared" si="4"/>
        <v>0</v>
      </c>
      <c r="L29" s="36">
        <f t="shared" si="5"/>
        <v>-1</v>
      </c>
      <c r="M29" s="36">
        <f t="shared" si="6"/>
        <v>-1</v>
      </c>
    </row>
    <row r="30" spans="1:13" ht="15" customHeight="1">
      <c r="A30" s="8" t="s">
        <v>22</v>
      </c>
      <c r="B30" s="3">
        <v>22517.8</v>
      </c>
      <c r="C30" s="16">
        <v>75</v>
      </c>
      <c r="D30" s="16">
        <v>191</v>
      </c>
      <c r="E30" s="17">
        <f t="shared" si="1"/>
        <v>266</v>
      </c>
      <c r="F30" s="3">
        <v>22517.8</v>
      </c>
      <c r="G30" s="3">
        <v>76</v>
      </c>
      <c r="H30" s="38">
        <v>190</v>
      </c>
      <c r="I30" s="3">
        <f t="shared" si="7"/>
        <v>266</v>
      </c>
      <c r="J30" s="9">
        <f t="shared" si="3"/>
        <v>0</v>
      </c>
      <c r="K30" s="42">
        <f t="shared" si="4"/>
        <v>-1</v>
      </c>
      <c r="L30" s="36">
        <f t="shared" si="5"/>
        <v>1</v>
      </c>
      <c r="M30" s="36">
        <f t="shared" si="6"/>
        <v>0</v>
      </c>
    </row>
    <row r="31" spans="1:13" ht="15" customHeight="1">
      <c r="A31" s="8" t="s">
        <v>23</v>
      </c>
      <c r="B31" s="3">
        <v>16005.1</v>
      </c>
      <c r="C31" s="16">
        <v>92</v>
      </c>
      <c r="D31" s="16">
        <v>16</v>
      </c>
      <c r="E31" s="17">
        <f t="shared" si="1"/>
        <v>108</v>
      </c>
      <c r="F31" s="3">
        <v>16005.1</v>
      </c>
      <c r="G31" s="3">
        <v>92</v>
      </c>
      <c r="H31" s="38">
        <v>16</v>
      </c>
      <c r="I31" s="3">
        <f t="shared" si="7"/>
        <v>108</v>
      </c>
      <c r="J31" s="9">
        <f t="shared" si="3"/>
        <v>0</v>
      </c>
      <c r="K31" s="42">
        <f t="shared" si="4"/>
        <v>0</v>
      </c>
      <c r="L31" s="36">
        <f t="shared" si="5"/>
        <v>0</v>
      </c>
      <c r="M31" s="36">
        <f t="shared" si="6"/>
        <v>0</v>
      </c>
    </row>
    <row r="32" spans="1:13" ht="15" customHeight="1">
      <c r="A32" s="8" t="s">
        <v>24</v>
      </c>
      <c r="B32" s="3">
        <v>38237.800000000003</v>
      </c>
      <c r="C32" s="16">
        <v>94</v>
      </c>
      <c r="D32" s="16">
        <v>344</v>
      </c>
      <c r="E32" s="17">
        <f t="shared" si="1"/>
        <v>438</v>
      </c>
      <c r="F32" s="3">
        <v>38237.800000000003</v>
      </c>
      <c r="G32" s="3">
        <v>94</v>
      </c>
      <c r="H32" s="38">
        <v>344</v>
      </c>
      <c r="I32" s="3">
        <f t="shared" si="7"/>
        <v>438</v>
      </c>
      <c r="J32" s="9">
        <f t="shared" si="3"/>
        <v>0</v>
      </c>
      <c r="K32" s="42">
        <f t="shared" si="4"/>
        <v>0</v>
      </c>
      <c r="L32" s="36">
        <f t="shared" si="5"/>
        <v>0</v>
      </c>
      <c r="M32" s="36">
        <f t="shared" si="6"/>
        <v>0</v>
      </c>
    </row>
    <row r="33" spans="1:13" ht="15" customHeight="1">
      <c r="A33" s="8" t="s">
        <v>25</v>
      </c>
      <c r="B33" s="3">
        <v>22260.3</v>
      </c>
      <c r="C33" s="16">
        <v>61</v>
      </c>
      <c r="D33" s="16">
        <v>138</v>
      </c>
      <c r="E33" s="17">
        <f t="shared" si="1"/>
        <v>199</v>
      </c>
      <c r="F33" s="3">
        <v>22260.3</v>
      </c>
      <c r="G33" s="3">
        <v>61</v>
      </c>
      <c r="H33" s="38">
        <v>126</v>
      </c>
      <c r="I33" s="3">
        <f t="shared" si="7"/>
        <v>187</v>
      </c>
      <c r="J33" s="9">
        <f t="shared" si="3"/>
        <v>0</v>
      </c>
      <c r="K33" s="42">
        <f t="shared" si="4"/>
        <v>0</v>
      </c>
      <c r="L33" s="36">
        <f t="shared" si="5"/>
        <v>12</v>
      </c>
      <c r="M33" s="36">
        <f t="shared" si="6"/>
        <v>12</v>
      </c>
    </row>
    <row r="34" spans="1:13" ht="15" customHeight="1">
      <c r="A34" s="8" t="s">
        <v>26</v>
      </c>
      <c r="B34" s="22">
        <v>56527.8</v>
      </c>
      <c r="C34" s="28">
        <v>122</v>
      </c>
      <c r="D34" s="28">
        <v>315</v>
      </c>
      <c r="E34" s="43">
        <f t="shared" si="1"/>
        <v>437</v>
      </c>
      <c r="F34" s="3">
        <v>56527</v>
      </c>
      <c r="G34" s="3">
        <v>121</v>
      </c>
      <c r="H34" s="38">
        <v>315</v>
      </c>
      <c r="I34" s="3">
        <f t="shared" si="7"/>
        <v>436</v>
      </c>
      <c r="J34" s="9">
        <f t="shared" si="3"/>
        <v>0.80000000000291038</v>
      </c>
      <c r="K34" s="42">
        <f t="shared" si="4"/>
        <v>1</v>
      </c>
      <c r="L34" s="36">
        <f t="shared" si="5"/>
        <v>0</v>
      </c>
      <c r="M34" s="36">
        <f t="shared" si="6"/>
        <v>1</v>
      </c>
    </row>
    <row r="35" spans="1:13" ht="15" customHeight="1">
      <c r="A35" s="8" t="s">
        <v>27</v>
      </c>
      <c r="B35" s="3">
        <v>9567.1</v>
      </c>
      <c r="C35" s="16">
        <v>48</v>
      </c>
      <c r="D35" s="16">
        <v>4</v>
      </c>
      <c r="E35" s="17">
        <f t="shared" si="1"/>
        <v>52</v>
      </c>
      <c r="F35" s="3">
        <v>9567.1</v>
      </c>
      <c r="G35" s="3">
        <v>43</v>
      </c>
      <c r="H35" s="38">
        <v>3</v>
      </c>
      <c r="I35" s="3">
        <f t="shared" si="7"/>
        <v>46</v>
      </c>
      <c r="J35" s="9">
        <f t="shared" si="3"/>
        <v>0</v>
      </c>
      <c r="K35" s="42">
        <f t="shared" si="4"/>
        <v>5</v>
      </c>
      <c r="L35" s="36">
        <f t="shared" si="5"/>
        <v>1</v>
      </c>
      <c r="M35" s="36">
        <f t="shared" si="6"/>
        <v>6</v>
      </c>
    </row>
    <row r="36" spans="1:13" ht="15" customHeight="1">
      <c r="A36" s="8" t="s">
        <v>28</v>
      </c>
      <c r="B36" s="3">
        <v>27890.7</v>
      </c>
      <c r="C36" s="16">
        <v>43</v>
      </c>
      <c r="D36" s="16">
        <v>234</v>
      </c>
      <c r="E36" s="17">
        <f t="shared" si="1"/>
        <v>277</v>
      </c>
      <c r="F36" s="3">
        <v>26496.2</v>
      </c>
      <c r="G36" s="3">
        <v>43</v>
      </c>
      <c r="H36" s="38">
        <v>234</v>
      </c>
      <c r="I36" s="3">
        <f t="shared" si="7"/>
        <v>277</v>
      </c>
      <c r="J36" s="9">
        <f t="shared" si="3"/>
        <v>1394.5</v>
      </c>
      <c r="K36" s="42">
        <f t="shared" si="4"/>
        <v>0</v>
      </c>
      <c r="L36" s="36">
        <f t="shared" si="5"/>
        <v>0</v>
      </c>
      <c r="M36" s="36">
        <f t="shared" si="6"/>
        <v>0</v>
      </c>
    </row>
    <row r="37" spans="1:13">
      <c r="A37" s="8" t="s">
        <v>29</v>
      </c>
      <c r="B37" s="3">
        <v>10403.6</v>
      </c>
      <c r="C37" s="16">
        <v>13</v>
      </c>
      <c r="D37" s="16">
        <v>37</v>
      </c>
      <c r="E37" s="17">
        <f t="shared" si="1"/>
        <v>50</v>
      </c>
      <c r="F37" s="3">
        <v>10403.6</v>
      </c>
      <c r="G37" s="3">
        <v>12</v>
      </c>
      <c r="H37" s="38">
        <v>38</v>
      </c>
      <c r="I37" s="3">
        <f t="shared" si="7"/>
        <v>50</v>
      </c>
      <c r="J37" s="9">
        <f t="shared" si="3"/>
        <v>0</v>
      </c>
      <c r="K37" s="42">
        <f t="shared" si="4"/>
        <v>1</v>
      </c>
      <c r="L37" s="36">
        <f t="shared" si="5"/>
        <v>-1</v>
      </c>
      <c r="M37" s="36">
        <f t="shared" si="6"/>
        <v>0</v>
      </c>
    </row>
    <row r="38" spans="1:13" ht="15" customHeight="1">
      <c r="A38" s="8" t="s">
        <v>30</v>
      </c>
      <c r="B38" s="3">
        <v>27980.2</v>
      </c>
      <c r="C38" s="16">
        <v>114</v>
      </c>
      <c r="D38" s="16">
        <v>82</v>
      </c>
      <c r="E38" s="17">
        <f t="shared" si="1"/>
        <v>196</v>
      </c>
      <c r="F38" s="3">
        <v>27980.2</v>
      </c>
      <c r="G38" s="3">
        <v>128</v>
      </c>
      <c r="H38" s="38">
        <v>109</v>
      </c>
      <c r="I38" s="3">
        <f t="shared" si="7"/>
        <v>237</v>
      </c>
      <c r="J38" s="9">
        <f t="shared" si="3"/>
        <v>0</v>
      </c>
      <c r="K38" s="42">
        <f t="shared" si="4"/>
        <v>-14</v>
      </c>
      <c r="L38" s="36">
        <f t="shared" si="5"/>
        <v>-27</v>
      </c>
      <c r="M38" s="36">
        <f t="shared" si="6"/>
        <v>-41</v>
      </c>
    </row>
    <row r="39" spans="1:13" ht="15" customHeight="1">
      <c r="A39" s="8" t="s">
        <v>31</v>
      </c>
      <c r="B39" s="3">
        <v>11286.6</v>
      </c>
      <c r="C39" s="16">
        <v>31</v>
      </c>
      <c r="D39" s="16">
        <v>107</v>
      </c>
      <c r="E39" s="17">
        <f t="shared" si="1"/>
        <v>138</v>
      </c>
      <c r="F39" s="3">
        <v>11240.4</v>
      </c>
      <c r="G39" s="3">
        <v>31</v>
      </c>
      <c r="H39" s="38">
        <v>107</v>
      </c>
      <c r="I39" s="3">
        <f t="shared" si="7"/>
        <v>138</v>
      </c>
      <c r="J39" s="9">
        <f t="shared" si="3"/>
        <v>46.200000000000728</v>
      </c>
      <c r="K39" s="42">
        <f t="shared" si="4"/>
        <v>0</v>
      </c>
      <c r="L39" s="36">
        <f t="shared" si="5"/>
        <v>0</v>
      </c>
      <c r="M39" s="36">
        <f t="shared" si="6"/>
        <v>0</v>
      </c>
    </row>
    <row r="40" spans="1:13" ht="15" customHeight="1">
      <c r="A40" s="8" t="s">
        <v>32</v>
      </c>
      <c r="B40" s="3">
        <v>28713.5</v>
      </c>
      <c r="C40" s="16">
        <v>31</v>
      </c>
      <c r="D40" s="16">
        <v>396</v>
      </c>
      <c r="E40" s="17">
        <f t="shared" si="1"/>
        <v>427</v>
      </c>
      <c r="F40" s="3">
        <v>28713.5</v>
      </c>
      <c r="G40" s="3">
        <v>32</v>
      </c>
      <c r="H40" s="38">
        <v>396</v>
      </c>
      <c r="I40" s="3">
        <f t="shared" si="7"/>
        <v>428</v>
      </c>
      <c r="J40" s="9">
        <f t="shared" si="3"/>
        <v>0</v>
      </c>
      <c r="K40" s="42">
        <f t="shared" si="4"/>
        <v>-1</v>
      </c>
      <c r="L40" s="36">
        <f t="shared" si="5"/>
        <v>0</v>
      </c>
      <c r="M40" s="36">
        <f t="shared" si="6"/>
        <v>-1</v>
      </c>
    </row>
    <row r="41" spans="1:13" ht="15" customHeight="1">
      <c r="A41" s="8" t="s">
        <v>33</v>
      </c>
      <c r="B41" s="3">
        <v>24363.8</v>
      </c>
      <c r="C41" s="16">
        <v>56</v>
      </c>
      <c r="D41" s="16">
        <v>246</v>
      </c>
      <c r="E41" s="17">
        <f t="shared" si="1"/>
        <v>302</v>
      </c>
      <c r="F41" s="3">
        <v>24363.8</v>
      </c>
      <c r="G41" s="3">
        <v>51</v>
      </c>
      <c r="H41" s="38">
        <v>251</v>
      </c>
      <c r="I41" s="3">
        <f t="shared" si="7"/>
        <v>302</v>
      </c>
      <c r="J41" s="9">
        <f t="shared" si="3"/>
        <v>0</v>
      </c>
      <c r="K41" s="42">
        <f t="shared" si="4"/>
        <v>5</v>
      </c>
      <c r="L41" s="36">
        <f t="shared" si="5"/>
        <v>-5</v>
      </c>
      <c r="M41" s="36">
        <f t="shared" si="6"/>
        <v>0</v>
      </c>
    </row>
    <row r="42" spans="1:13" ht="15" customHeight="1">
      <c r="A42" s="8" t="s">
        <v>34</v>
      </c>
      <c r="B42" s="3">
        <v>62127.199999999997</v>
      </c>
      <c r="C42" s="16">
        <v>247</v>
      </c>
      <c r="D42" s="16">
        <v>52</v>
      </c>
      <c r="E42" s="17">
        <f t="shared" si="1"/>
        <v>299</v>
      </c>
      <c r="F42" s="3">
        <v>61620.4</v>
      </c>
      <c r="G42" s="3">
        <v>247</v>
      </c>
      <c r="H42" s="38">
        <v>52</v>
      </c>
      <c r="I42" s="3">
        <f t="shared" si="7"/>
        <v>299</v>
      </c>
      <c r="J42" s="9">
        <f t="shared" si="3"/>
        <v>506.79999999999563</v>
      </c>
      <c r="K42" s="42">
        <f t="shared" si="4"/>
        <v>0</v>
      </c>
      <c r="L42" s="36">
        <f t="shared" si="5"/>
        <v>0</v>
      </c>
      <c r="M42" s="36">
        <f t="shared" si="6"/>
        <v>0</v>
      </c>
    </row>
    <row r="43" spans="1:13" ht="15" customHeight="1">
      <c r="A43" s="8" t="s">
        <v>35</v>
      </c>
      <c r="B43" s="3">
        <v>1032.5</v>
      </c>
      <c r="C43" s="16">
        <v>2</v>
      </c>
      <c r="D43" s="16">
        <v>1</v>
      </c>
      <c r="E43" s="17">
        <f t="shared" si="1"/>
        <v>3</v>
      </c>
      <c r="F43" s="3">
        <v>1032.5</v>
      </c>
      <c r="G43" s="3">
        <v>2</v>
      </c>
      <c r="H43" s="38">
        <v>0.75</v>
      </c>
      <c r="I43" s="3">
        <f t="shared" si="7"/>
        <v>2.75</v>
      </c>
      <c r="J43" s="9">
        <f t="shared" si="3"/>
        <v>0</v>
      </c>
      <c r="K43" s="42">
        <f t="shared" si="4"/>
        <v>0</v>
      </c>
      <c r="L43" s="36">
        <f t="shared" si="5"/>
        <v>0.25</v>
      </c>
      <c r="M43" s="36">
        <f t="shared" si="6"/>
        <v>0.25</v>
      </c>
    </row>
    <row r="44" spans="1:13" ht="15" customHeight="1">
      <c r="A44" s="8" t="s">
        <v>36</v>
      </c>
      <c r="B44" s="52">
        <v>176132.8</v>
      </c>
      <c r="C44" s="16">
        <v>747</v>
      </c>
      <c r="D44" s="16">
        <v>5</v>
      </c>
      <c r="E44" s="17">
        <f t="shared" si="1"/>
        <v>752</v>
      </c>
      <c r="F44" s="3">
        <v>171670.81</v>
      </c>
      <c r="G44" s="17">
        <v>698</v>
      </c>
      <c r="H44" s="38">
        <v>5</v>
      </c>
      <c r="I44" s="3">
        <f t="shared" si="7"/>
        <v>703</v>
      </c>
      <c r="J44" s="9">
        <f t="shared" si="3"/>
        <v>4461.9899999999907</v>
      </c>
      <c r="K44" s="42">
        <f t="shared" si="4"/>
        <v>49</v>
      </c>
      <c r="L44" s="36">
        <f t="shared" si="5"/>
        <v>0</v>
      </c>
      <c r="M44" s="36">
        <f t="shared" si="6"/>
        <v>49</v>
      </c>
    </row>
    <row r="45" spans="1:13" ht="15" customHeight="1">
      <c r="A45" s="8" t="s">
        <v>37</v>
      </c>
      <c r="B45" s="3">
        <v>12936.6</v>
      </c>
      <c r="C45" s="16">
        <v>40</v>
      </c>
      <c r="D45" s="16">
        <v>9</v>
      </c>
      <c r="E45" s="17">
        <f t="shared" si="1"/>
        <v>49</v>
      </c>
      <c r="F45" s="3">
        <v>12936.6</v>
      </c>
      <c r="G45" s="3">
        <v>37</v>
      </c>
      <c r="H45" s="38">
        <v>4.5</v>
      </c>
      <c r="I45" s="3">
        <f t="shared" si="7"/>
        <v>41.5</v>
      </c>
      <c r="J45" s="9">
        <f t="shared" si="3"/>
        <v>0</v>
      </c>
      <c r="K45" s="42">
        <f t="shared" si="4"/>
        <v>3</v>
      </c>
      <c r="L45" s="36">
        <f t="shared" si="5"/>
        <v>4.5</v>
      </c>
      <c r="M45" s="36">
        <f t="shared" si="6"/>
        <v>7.5</v>
      </c>
    </row>
    <row r="46" spans="1:13" ht="15" customHeight="1">
      <c r="A46" s="8" t="s">
        <v>38</v>
      </c>
      <c r="B46" s="3">
        <v>12318.5</v>
      </c>
      <c r="C46" s="16">
        <v>37</v>
      </c>
      <c r="D46" s="16">
        <v>80</v>
      </c>
      <c r="E46" s="17">
        <f t="shared" si="1"/>
        <v>117</v>
      </c>
      <c r="F46" s="3">
        <v>12318.5</v>
      </c>
      <c r="G46" s="3">
        <v>36</v>
      </c>
      <c r="H46" s="38">
        <v>81</v>
      </c>
      <c r="I46" s="3">
        <f t="shared" si="7"/>
        <v>117</v>
      </c>
      <c r="J46" s="9">
        <f t="shared" si="3"/>
        <v>0</v>
      </c>
      <c r="K46" s="42">
        <f t="shared" si="4"/>
        <v>1</v>
      </c>
      <c r="L46" s="36">
        <f t="shared" si="5"/>
        <v>-1</v>
      </c>
      <c r="M46" s="36">
        <f t="shared" si="6"/>
        <v>0</v>
      </c>
    </row>
    <row r="47" spans="1:13" ht="15" customHeight="1">
      <c r="A47" s="8" t="s">
        <v>39</v>
      </c>
      <c r="B47" s="3">
        <v>41144.6</v>
      </c>
      <c r="C47" s="16">
        <v>96</v>
      </c>
      <c r="D47" s="16">
        <v>365</v>
      </c>
      <c r="E47" s="17">
        <f t="shared" si="1"/>
        <v>461</v>
      </c>
      <c r="F47" s="3">
        <v>41144.6</v>
      </c>
      <c r="G47" s="3">
        <v>96</v>
      </c>
      <c r="H47" s="38">
        <v>365</v>
      </c>
      <c r="I47" s="3">
        <f t="shared" si="7"/>
        <v>461</v>
      </c>
      <c r="J47" s="9">
        <f t="shared" si="3"/>
        <v>0</v>
      </c>
      <c r="K47" s="42">
        <f t="shared" si="4"/>
        <v>0</v>
      </c>
      <c r="L47" s="36">
        <f t="shared" si="5"/>
        <v>0</v>
      </c>
      <c r="M47" s="36">
        <f t="shared" si="6"/>
        <v>0</v>
      </c>
    </row>
    <row r="48" spans="1:13" ht="15" customHeight="1">
      <c r="A48" s="8" t="s">
        <v>40</v>
      </c>
      <c r="B48" s="3">
        <v>17614.400000000001</v>
      </c>
      <c r="C48" s="16">
        <v>43</v>
      </c>
      <c r="D48" s="16">
        <v>191</v>
      </c>
      <c r="E48" s="17">
        <f t="shared" si="1"/>
        <v>234</v>
      </c>
      <c r="F48" s="3">
        <v>17614.400000000001</v>
      </c>
      <c r="G48" s="3">
        <v>43</v>
      </c>
      <c r="H48" s="38">
        <v>191</v>
      </c>
      <c r="I48" s="3">
        <f t="shared" si="7"/>
        <v>234</v>
      </c>
      <c r="J48" s="9">
        <f t="shared" si="3"/>
        <v>0</v>
      </c>
      <c r="K48" s="42">
        <f t="shared" si="4"/>
        <v>0</v>
      </c>
      <c r="L48" s="36">
        <f t="shared" si="5"/>
        <v>0</v>
      </c>
      <c r="M48" s="36">
        <f t="shared" si="6"/>
        <v>0</v>
      </c>
    </row>
    <row r="49" spans="1:13" ht="15" customHeight="1">
      <c r="A49" s="8" t="s">
        <v>41</v>
      </c>
      <c r="B49" s="3">
        <v>26816.3</v>
      </c>
      <c r="C49" s="16">
        <v>94</v>
      </c>
      <c r="D49" s="16">
        <v>197</v>
      </c>
      <c r="E49" s="17">
        <f t="shared" si="1"/>
        <v>291</v>
      </c>
      <c r="F49" s="3">
        <v>26816.3</v>
      </c>
      <c r="G49" s="3">
        <v>92</v>
      </c>
      <c r="H49" s="38">
        <v>201</v>
      </c>
      <c r="I49" s="3">
        <f t="shared" si="7"/>
        <v>293</v>
      </c>
      <c r="J49" s="9">
        <f t="shared" si="3"/>
        <v>0</v>
      </c>
      <c r="K49" s="42">
        <f t="shared" si="4"/>
        <v>2</v>
      </c>
      <c r="L49" s="36">
        <f t="shared" si="5"/>
        <v>-4</v>
      </c>
      <c r="M49" s="36">
        <f t="shared" si="6"/>
        <v>-2</v>
      </c>
    </row>
    <row r="50" spans="1:13" ht="15" customHeight="1">
      <c r="A50" s="8" t="s">
        <v>42</v>
      </c>
      <c r="B50" s="3">
        <v>62023.199999999997</v>
      </c>
      <c r="C50" s="17">
        <v>306</v>
      </c>
      <c r="D50" s="17">
        <v>139</v>
      </c>
      <c r="E50" s="17">
        <f t="shared" si="1"/>
        <v>445</v>
      </c>
      <c r="F50" s="3">
        <v>62023.200000000339</v>
      </c>
      <c r="G50" s="3">
        <v>304</v>
      </c>
      <c r="H50" s="38">
        <v>140</v>
      </c>
      <c r="I50" s="3">
        <f t="shared" si="7"/>
        <v>444</v>
      </c>
      <c r="J50" s="9">
        <f t="shared" si="3"/>
        <v>-3.4197000786662102E-10</v>
      </c>
      <c r="K50" s="42">
        <f t="shared" si="4"/>
        <v>2</v>
      </c>
      <c r="L50" s="36">
        <f t="shared" si="5"/>
        <v>-1</v>
      </c>
      <c r="M50" s="36">
        <f t="shared" si="6"/>
        <v>1</v>
      </c>
    </row>
    <row r="51" spans="1:13" ht="15" customHeight="1">
      <c r="A51" s="8" t="s">
        <v>43</v>
      </c>
      <c r="B51" s="3">
        <v>25073.9</v>
      </c>
      <c r="C51" s="17">
        <v>61</v>
      </c>
      <c r="D51" s="17">
        <v>212</v>
      </c>
      <c r="E51" s="17">
        <f t="shared" si="1"/>
        <v>273</v>
      </c>
      <c r="F51" s="3" t="s">
        <v>109</v>
      </c>
      <c r="G51" s="3">
        <v>61</v>
      </c>
      <c r="H51" s="38">
        <v>212</v>
      </c>
      <c r="I51" s="3">
        <f t="shared" si="7"/>
        <v>273</v>
      </c>
      <c r="J51" s="9">
        <v>0</v>
      </c>
      <c r="K51" s="42">
        <f t="shared" si="4"/>
        <v>0</v>
      </c>
      <c r="L51" s="36">
        <f t="shared" si="5"/>
        <v>0</v>
      </c>
      <c r="M51" s="36">
        <f t="shared" si="6"/>
        <v>0</v>
      </c>
    </row>
    <row r="52" spans="1:13" ht="15" customHeight="1">
      <c r="A52" s="8" t="s">
        <v>44</v>
      </c>
      <c r="B52" s="3">
        <v>38519.300000000003</v>
      </c>
      <c r="C52" s="17">
        <v>133</v>
      </c>
      <c r="D52" s="17">
        <v>182</v>
      </c>
      <c r="E52" s="17">
        <f t="shared" si="1"/>
        <v>315</v>
      </c>
      <c r="F52" s="3">
        <v>38519.300000000003</v>
      </c>
      <c r="G52" s="3">
        <v>134</v>
      </c>
      <c r="H52" s="38">
        <v>182</v>
      </c>
      <c r="I52" s="3">
        <f t="shared" si="7"/>
        <v>316</v>
      </c>
      <c r="J52" s="9">
        <f t="shared" si="3"/>
        <v>0</v>
      </c>
      <c r="K52" s="42">
        <f t="shared" si="4"/>
        <v>-1</v>
      </c>
      <c r="L52" s="36">
        <f t="shared" si="5"/>
        <v>0</v>
      </c>
      <c r="M52" s="36">
        <f t="shared" si="6"/>
        <v>-1</v>
      </c>
    </row>
    <row r="53" spans="1:13" ht="15" customHeight="1">
      <c r="A53" s="8" t="s">
        <v>45</v>
      </c>
      <c r="B53" s="3">
        <v>4491.8</v>
      </c>
      <c r="C53" s="17">
        <v>10</v>
      </c>
      <c r="D53" s="17">
        <v>1</v>
      </c>
      <c r="E53" s="17">
        <f t="shared" ref="E53:E68" si="8">C53+D53</f>
        <v>11</v>
      </c>
      <c r="F53" s="3">
        <v>3740.4</v>
      </c>
      <c r="G53" s="3">
        <v>12</v>
      </c>
      <c r="H53" s="38">
        <v>1</v>
      </c>
      <c r="I53" s="3">
        <f t="shared" ref="I53:I68" si="9">G53+H53</f>
        <v>13</v>
      </c>
      <c r="J53" s="9">
        <f t="shared" si="3"/>
        <v>751.40000000000009</v>
      </c>
      <c r="K53" s="42">
        <f t="shared" si="4"/>
        <v>-2</v>
      </c>
      <c r="L53" s="36">
        <f t="shared" si="5"/>
        <v>0</v>
      </c>
      <c r="M53" s="36">
        <f t="shared" si="6"/>
        <v>-2</v>
      </c>
    </row>
    <row r="54" spans="1:13" ht="15" customHeight="1">
      <c r="A54" s="8" t="s">
        <v>46</v>
      </c>
      <c r="B54" s="3">
        <v>44026.3</v>
      </c>
      <c r="C54" s="17">
        <v>209</v>
      </c>
      <c r="D54" s="17">
        <v>6</v>
      </c>
      <c r="E54" s="17">
        <f t="shared" si="8"/>
        <v>215</v>
      </c>
      <c r="F54" s="3">
        <v>44026.3</v>
      </c>
      <c r="G54" s="3">
        <v>206.4</v>
      </c>
      <c r="H54" s="38">
        <v>17.100000000000001</v>
      </c>
      <c r="I54" s="3">
        <f t="shared" si="9"/>
        <v>223.5</v>
      </c>
      <c r="J54" s="9">
        <f t="shared" si="3"/>
        <v>0</v>
      </c>
      <c r="K54" s="42">
        <f t="shared" si="4"/>
        <v>2.5999999999999943</v>
      </c>
      <c r="L54" s="36">
        <f t="shared" si="5"/>
        <v>-11.100000000000001</v>
      </c>
      <c r="M54" s="36">
        <f t="shared" si="6"/>
        <v>-8.5</v>
      </c>
    </row>
    <row r="55" spans="1:13" ht="15" customHeight="1">
      <c r="A55" s="8" t="s">
        <v>47</v>
      </c>
      <c r="B55" s="3">
        <v>21594.799999999999</v>
      </c>
      <c r="C55" s="17">
        <v>74</v>
      </c>
      <c r="D55" s="17">
        <v>179</v>
      </c>
      <c r="E55" s="17">
        <f t="shared" si="8"/>
        <v>253</v>
      </c>
      <c r="F55" s="3">
        <v>21518.2</v>
      </c>
      <c r="G55" s="3">
        <v>73</v>
      </c>
      <c r="H55" s="38">
        <v>180</v>
      </c>
      <c r="I55" s="3">
        <f t="shared" si="9"/>
        <v>253</v>
      </c>
      <c r="J55" s="9">
        <f t="shared" si="3"/>
        <v>76.599999999998545</v>
      </c>
      <c r="K55" s="42">
        <f t="shared" si="4"/>
        <v>1</v>
      </c>
      <c r="L55" s="36">
        <f t="shared" si="5"/>
        <v>-1</v>
      </c>
      <c r="M55" s="36">
        <f t="shared" si="6"/>
        <v>0</v>
      </c>
    </row>
    <row r="56" spans="1:13" ht="15" customHeight="1">
      <c r="A56" s="8" t="s">
        <v>48</v>
      </c>
      <c r="B56" s="3">
        <v>30157.5</v>
      </c>
      <c r="C56" s="17">
        <v>81</v>
      </c>
      <c r="D56" s="17">
        <v>247</v>
      </c>
      <c r="E56" s="17">
        <f t="shared" si="8"/>
        <v>328</v>
      </c>
      <c r="F56" s="3">
        <v>30157.5</v>
      </c>
      <c r="G56" s="3">
        <v>81</v>
      </c>
      <c r="H56" s="38">
        <v>227</v>
      </c>
      <c r="I56" s="3">
        <f t="shared" si="9"/>
        <v>308</v>
      </c>
      <c r="J56" s="9">
        <f t="shared" si="3"/>
        <v>0</v>
      </c>
      <c r="K56" s="42">
        <f t="shared" si="4"/>
        <v>0</v>
      </c>
      <c r="L56" s="36">
        <f t="shared" si="5"/>
        <v>20</v>
      </c>
      <c r="M56" s="36">
        <f t="shared" si="6"/>
        <v>20</v>
      </c>
    </row>
    <row r="57" spans="1:13" ht="15" customHeight="1">
      <c r="A57" s="8" t="s">
        <v>49</v>
      </c>
      <c r="B57" s="3">
        <v>15072.5</v>
      </c>
      <c r="C57" s="17">
        <v>78</v>
      </c>
      <c r="D57" s="17">
        <v>9</v>
      </c>
      <c r="E57" s="17">
        <f t="shared" si="8"/>
        <v>87</v>
      </c>
      <c r="F57" s="3">
        <v>15072.5</v>
      </c>
      <c r="G57" s="3">
        <v>78</v>
      </c>
      <c r="H57" s="38">
        <v>9</v>
      </c>
      <c r="I57" s="3">
        <f t="shared" si="9"/>
        <v>87</v>
      </c>
      <c r="J57" s="9">
        <f t="shared" si="3"/>
        <v>0</v>
      </c>
      <c r="K57" s="42">
        <f t="shared" si="4"/>
        <v>0</v>
      </c>
      <c r="L57" s="36">
        <f t="shared" si="5"/>
        <v>0</v>
      </c>
      <c r="M57" s="36">
        <f t="shared" si="6"/>
        <v>0</v>
      </c>
    </row>
    <row r="58" spans="1:13" ht="15" customHeight="1">
      <c r="A58" s="8" t="s">
        <v>50</v>
      </c>
      <c r="B58" s="3">
        <v>58428.6</v>
      </c>
      <c r="C58" s="17">
        <v>61</v>
      </c>
      <c r="D58" s="17">
        <v>250</v>
      </c>
      <c r="E58" s="17">
        <f t="shared" si="8"/>
        <v>311</v>
      </c>
      <c r="F58" s="3">
        <v>58428.6</v>
      </c>
      <c r="G58" s="3">
        <v>55</v>
      </c>
      <c r="H58" s="38">
        <v>252</v>
      </c>
      <c r="I58" s="3">
        <f t="shared" si="9"/>
        <v>307</v>
      </c>
      <c r="J58" s="9">
        <f t="shared" si="3"/>
        <v>0</v>
      </c>
      <c r="K58" s="42">
        <f t="shared" si="4"/>
        <v>6</v>
      </c>
      <c r="L58" s="36">
        <f t="shared" si="5"/>
        <v>-2</v>
      </c>
      <c r="M58" s="36">
        <f t="shared" si="6"/>
        <v>4</v>
      </c>
    </row>
    <row r="59" spans="1:13" ht="15" customHeight="1">
      <c r="A59" s="8" t="s">
        <v>51</v>
      </c>
      <c r="B59" s="3">
        <v>15951.1</v>
      </c>
      <c r="C59" s="17">
        <v>76</v>
      </c>
      <c r="D59" s="17">
        <v>67</v>
      </c>
      <c r="E59" s="17">
        <f t="shared" si="8"/>
        <v>143</v>
      </c>
      <c r="F59" s="3">
        <v>15951.1</v>
      </c>
      <c r="G59" s="3">
        <v>72</v>
      </c>
      <c r="H59" s="38">
        <v>71</v>
      </c>
      <c r="I59" s="3">
        <f t="shared" si="9"/>
        <v>143</v>
      </c>
      <c r="J59" s="9">
        <f t="shared" si="3"/>
        <v>0</v>
      </c>
      <c r="K59" s="42">
        <f t="shared" si="4"/>
        <v>4</v>
      </c>
      <c r="L59" s="36">
        <f t="shared" si="5"/>
        <v>-4</v>
      </c>
      <c r="M59" s="36">
        <f t="shared" si="6"/>
        <v>0</v>
      </c>
    </row>
    <row r="60" spans="1:13" ht="15" customHeight="1">
      <c r="A60" s="8" t="s">
        <v>53</v>
      </c>
      <c r="B60" s="3">
        <v>38099.1</v>
      </c>
      <c r="C60" s="17">
        <v>66</v>
      </c>
      <c r="D60" s="17">
        <v>308</v>
      </c>
      <c r="E60" s="17">
        <f t="shared" si="8"/>
        <v>374</v>
      </c>
      <c r="F60" s="3">
        <v>38099.1</v>
      </c>
      <c r="G60" s="3">
        <v>98</v>
      </c>
      <c r="H60" s="38">
        <v>280</v>
      </c>
      <c r="I60" s="3">
        <f t="shared" si="9"/>
        <v>378</v>
      </c>
      <c r="J60" s="9">
        <f t="shared" si="3"/>
        <v>0</v>
      </c>
      <c r="K60" s="42">
        <f t="shared" si="4"/>
        <v>-32</v>
      </c>
      <c r="L60" s="36">
        <f t="shared" si="5"/>
        <v>28</v>
      </c>
      <c r="M60" s="36">
        <f t="shared" si="6"/>
        <v>-4</v>
      </c>
    </row>
    <row r="61" spans="1:13" ht="15" customHeight="1">
      <c r="A61" s="8" t="s">
        <v>52</v>
      </c>
      <c r="B61" s="3">
        <v>43070.7</v>
      </c>
      <c r="C61" s="17">
        <v>183</v>
      </c>
      <c r="D61" s="17">
        <v>118</v>
      </c>
      <c r="E61" s="17">
        <f t="shared" si="8"/>
        <v>301</v>
      </c>
      <c r="F61" s="3">
        <v>43070.7</v>
      </c>
      <c r="G61" s="3">
        <v>180</v>
      </c>
      <c r="H61" s="38">
        <v>118</v>
      </c>
      <c r="I61" s="3">
        <f t="shared" si="9"/>
        <v>298</v>
      </c>
      <c r="J61" s="9">
        <f t="shared" si="3"/>
        <v>0</v>
      </c>
      <c r="K61" s="42">
        <f t="shared" si="4"/>
        <v>3</v>
      </c>
      <c r="L61" s="36">
        <f t="shared" si="5"/>
        <v>0</v>
      </c>
      <c r="M61" s="36">
        <f t="shared" si="6"/>
        <v>3</v>
      </c>
    </row>
    <row r="62" spans="1:13" ht="15" customHeight="1">
      <c r="A62" s="8" t="s">
        <v>54</v>
      </c>
      <c r="B62" s="3">
        <v>11880.7</v>
      </c>
      <c r="C62" s="17">
        <v>57</v>
      </c>
      <c r="D62" s="17">
        <v>22</v>
      </c>
      <c r="E62" s="17">
        <f t="shared" si="8"/>
        <v>79</v>
      </c>
      <c r="F62" s="3">
        <v>11880.7</v>
      </c>
      <c r="G62" s="3">
        <v>55</v>
      </c>
      <c r="H62" s="38">
        <v>23</v>
      </c>
      <c r="I62" s="3">
        <f t="shared" si="9"/>
        <v>78</v>
      </c>
      <c r="J62" s="9">
        <f t="shared" si="3"/>
        <v>0</v>
      </c>
      <c r="K62" s="42">
        <f t="shared" si="4"/>
        <v>2</v>
      </c>
      <c r="L62" s="36">
        <f t="shared" si="5"/>
        <v>-1</v>
      </c>
      <c r="M62" s="36">
        <f t="shared" si="6"/>
        <v>1</v>
      </c>
    </row>
    <row r="63" spans="1:13" ht="15" customHeight="1">
      <c r="A63" s="8" t="s">
        <v>55</v>
      </c>
      <c r="B63" s="3">
        <v>3383</v>
      </c>
      <c r="C63" s="17">
        <v>11</v>
      </c>
      <c r="D63" s="17">
        <v>14</v>
      </c>
      <c r="E63" s="17">
        <f t="shared" si="8"/>
        <v>25</v>
      </c>
      <c r="F63" s="3">
        <v>3383.0000000000005</v>
      </c>
      <c r="G63" s="3">
        <v>11</v>
      </c>
      <c r="H63" s="38">
        <v>14</v>
      </c>
      <c r="I63" s="3">
        <f t="shared" si="9"/>
        <v>25</v>
      </c>
      <c r="J63" s="9">
        <f t="shared" si="3"/>
        <v>0</v>
      </c>
      <c r="K63" s="42">
        <f t="shared" si="4"/>
        <v>0</v>
      </c>
      <c r="L63" s="36">
        <f t="shared" si="5"/>
        <v>0</v>
      </c>
      <c r="M63" s="36">
        <f t="shared" si="6"/>
        <v>0</v>
      </c>
    </row>
    <row r="64" spans="1:13" ht="15" customHeight="1">
      <c r="A64" s="8" t="s">
        <v>56</v>
      </c>
      <c r="B64" s="3">
        <v>3473.8</v>
      </c>
      <c r="C64" s="17">
        <v>1</v>
      </c>
      <c r="D64" s="17">
        <v>18</v>
      </c>
      <c r="E64" s="17">
        <f t="shared" si="8"/>
        <v>19</v>
      </c>
      <c r="F64" s="3">
        <v>3473.8</v>
      </c>
      <c r="G64" s="3">
        <v>1</v>
      </c>
      <c r="H64" s="38">
        <v>18</v>
      </c>
      <c r="I64" s="3">
        <f t="shared" si="9"/>
        <v>19</v>
      </c>
      <c r="J64" s="9">
        <f t="shared" si="3"/>
        <v>0</v>
      </c>
      <c r="K64" s="42">
        <f t="shared" si="4"/>
        <v>0</v>
      </c>
      <c r="L64" s="36">
        <f t="shared" si="5"/>
        <v>0</v>
      </c>
      <c r="M64" s="36">
        <f t="shared" si="6"/>
        <v>0</v>
      </c>
    </row>
    <row r="65" spans="1:13" ht="26.25" customHeight="1">
      <c r="A65" s="8" t="s">
        <v>64</v>
      </c>
      <c r="B65" s="3">
        <v>47277.1</v>
      </c>
      <c r="C65" s="17">
        <v>109</v>
      </c>
      <c r="D65" s="17">
        <v>31</v>
      </c>
      <c r="E65" s="17">
        <f t="shared" si="8"/>
        <v>140</v>
      </c>
      <c r="F65" s="3">
        <v>47277.1</v>
      </c>
      <c r="G65" s="3">
        <v>84</v>
      </c>
      <c r="H65" s="38">
        <v>31</v>
      </c>
      <c r="I65" s="3">
        <f t="shared" si="9"/>
        <v>115</v>
      </c>
      <c r="J65" s="9">
        <f t="shared" si="3"/>
        <v>0</v>
      </c>
      <c r="K65" s="42">
        <f t="shared" si="4"/>
        <v>25</v>
      </c>
      <c r="L65" s="36">
        <f t="shared" si="5"/>
        <v>0</v>
      </c>
      <c r="M65" s="36">
        <f t="shared" si="6"/>
        <v>25</v>
      </c>
    </row>
    <row r="66" spans="1:13" ht="15" customHeight="1">
      <c r="A66" s="8" t="s">
        <v>57</v>
      </c>
      <c r="B66" s="3">
        <v>4595.5</v>
      </c>
      <c r="C66" s="17">
        <v>1</v>
      </c>
      <c r="D66" s="17">
        <v>22</v>
      </c>
      <c r="E66" s="17">
        <f t="shared" si="8"/>
        <v>23</v>
      </c>
      <c r="F66" s="3">
        <v>4568</v>
      </c>
      <c r="G66" s="3">
        <v>2</v>
      </c>
      <c r="H66" s="38">
        <v>4.8</v>
      </c>
      <c r="I66" s="3">
        <f t="shared" si="9"/>
        <v>6.8</v>
      </c>
      <c r="J66" s="9">
        <f t="shared" si="3"/>
        <v>27.5</v>
      </c>
      <c r="K66" s="42">
        <f t="shared" si="4"/>
        <v>-1</v>
      </c>
      <c r="L66" s="36">
        <f t="shared" si="5"/>
        <v>17.2</v>
      </c>
      <c r="M66" s="36">
        <f t="shared" si="6"/>
        <v>16.2</v>
      </c>
    </row>
    <row r="67" spans="1:13" ht="15" customHeight="1">
      <c r="A67" s="8" t="s">
        <v>58</v>
      </c>
      <c r="B67" s="3">
        <v>19692.5</v>
      </c>
      <c r="C67" s="17">
        <v>32</v>
      </c>
      <c r="D67" s="17">
        <v>24</v>
      </c>
      <c r="E67" s="17">
        <f t="shared" si="8"/>
        <v>56</v>
      </c>
      <c r="F67" s="3">
        <v>19692.5</v>
      </c>
      <c r="G67" s="3">
        <v>32</v>
      </c>
      <c r="H67" s="38">
        <v>24</v>
      </c>
      <c r="I67" s="3">
        <f t="shared" si="9"/>
        <v>56</v>
      </c>
      <c r="J67" s="9">
        <f t="shared" si="3"/>
        <v>0</v>
      </c>
      <c r="K67" s="42">
        <f t="shared" si="4"/>
        <v>0</v>
      </c>
      <c r="L67" s="36">
        <f t="shared" si="5"/>
        <v>0</v>
      </c>
      <c r="M67" s="36">
        <f t="shared" si="6"/>
        <v>0</v>
      </c>
    </row>
    <row r="68" spans="1:13" ht="15" customHeight="1">
      <c r="A68" s="8" t="s">
        <v>59</v>
      </c>
      <c r="B68" s="3">
        <v>19536.8</v>
      </c>
      <c r="C68" s="17">
        <v>43</v>
      </c>
      <c r="D68" s="17"/>
      <c r="E68" s="17">
        <f t="shared" si="8"/>
        <v>43</v>
      </c>
      <c r="F68" s="3" t="s">
        <v>104</v>
      </c>
      <c r="G68" s="3">
        <v>43</v>
      </c>
      <c r="H68" s="38"/>
      <c r="I68" s="3">
        <f t="shared" si="9"/>
        <v>43</v>
      </c>
      <c r="J68" s="10"/>
      <c r="K68" s="40">
        <f t="shared" si="4"/>
        <v>0</v>
      </c>
      <c r="L68" s="41">
        <f t="shared" si="5"/>
        <v>0</v>
      </c>
      <c r="M68" s="41">
        <f t="shared" si="6"/>
        <v>0</v>
      </c>
    </row>
    <row r="69" spans="1:13" s="5" customFormat="1" ht="15" customHeight="1">
      <c r="B69" s="23"/>
      <c r="C69" s="27"/>
      <c r="D69" s="27"/>
      <c r="E69" s="27"/>
      <c r="F69" s="23"/>
      <c r="G69" s="23"/>
      <c r="H69" s="23"/>
      <c r="I69" s="39"/>
      <c r="J69" s="23"/>
      <c r="K69" s="23"/>
      <c r="L69" s="23"/>
      <c r="M69" s="23"/>
    </row>
    <row r="70" spans="1:13" ht="15" customHeight="1"/>
  </sheetData>
  <autoFilter ref="A6:M68"/>
  <mergeCells count="16">
    <mergeCell ref="A3:A5"/>
    <mergeCell ref="M4:M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J3:M3"/>
  </mergeCells>
  <pageMargins left="0.7" right="0.7" top="0.75" bottom="0.75" header="0.3" footer="0.3"/>
  <pageSetup paperSize="9" scale="73" fitToHeight="0" orientation="landscape" r:id="rId1"/>
  <ignoredErrors>
    <ignoredError sqref="I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ДОВЕДЕНИЕ ПО ФЗ</vt:lpstr>
      <vt:lpstr>ФАКТ 2016 </vt:lpstr>
      <vt:lpstr>ФАКТ 2017 </vt:lpstr>
      <vt:lpstr>'ДОВЕДЕНИЕ ПО ФЗ'!Область_печати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Верещака Т.Н.</dc:creator>
  <cp:lastModifiedBy>Пирогова Ю.В.</cp:lastModifiedBy>
  <cp:lastPrinted>2018-11-06T07:44:37Z</cp:lastPrinted>
  <dcterms:created xsi:type="dcterms:W3CDTF">2018-02-01T13:10:23Z</dcterms:created>
  <dcterms:modified xsi:type="dcterms:W3CDTF">2018-11-13T17:53:03Z</dcterms:modified>
</cp:coreProperties>
</file>